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ed Summary" sheetId="1" r:id="rId4"/>
    <sheet state="visible" name="ClassSum1" sheetId="2" r:id="rId5"/>
    <sheet state="visible" name="Speed1" sheetId="3" r:id="rId6"/>
    <sheet state="visible" name="Volumetric1" sheetId="4" r:id="rId7"/>
    <sheet state="visible" name="ClassSum2" sheetId="5" r:id="rId8"/>
    <sheet state="visible" name="Speed2" sheetId="6" r:id="rId9"/>
    <sheet state="visible" name="Volumetric2" sheetId="7" r:id="rId10"/>
    <sheet state="visible" name="Location " sheetId="8" r:id="rId11"/>
  </sheets>
  <definedNames/>
  <calcPr/>
  <extLst>
    <ext uri="GoogleSheetsCustomDataVersion1">
      <go:sheetsCustomData xmlns:go="http://customooxmlschemas.google.com/" r:id="rId12" roundtripDataSignature="AMtx7mgkgDKLplB9alMOCzeJ47+KLg8XJg=="/>
    </ext>
  </extLst>
</workbook>
</file>

<file path=xl/sharedStrings.xml><?xml version="1.0" encoding="utf-8"?>
<sst xmlns="http://schemas.openxmlformats.org/spreadsheetml/2006/main" count="1180" uniqueCount="88">
  <si>
    <t>Site</t>
  </si>
  <si>
    <t>Location</t>
  </si>
  <si>
    <t>Direction</t>
  </si>
  <si>
    <t>Start Date</t>
  </si>
  <si>
    <t>End Date</t>
  </si>
  <si>
    <t>Posted Speed Limit (PSL)</t>
  </si>
  <si>
    <t>Total Vehicles</t>
  </si>
  <si>
    <t>5 Day Ave.</t>
  </si>
  <si>
    <t>7 Day Ave.</t>
  </si>
  <si>
    <t>Average 85%ile Speed</t>
  </si>
  <si>
    <t>Average  Mean Speed</t>
  </si>
  <si>
    <t>22445-6</t>
  </si>
  <si>
    <t>DE BEAUVOIR ROAD, NORTH OF BUCKINGHAM ROAD</t>
  </si>
  <si>
    <t>Channel: Northbound</t>
  </si>
  <si>
    <t>Channel: Southbound</t>
  </si>
  <si>
    <t>Prepared by:</t>
  </si>
  <si>
    <t xml:space="preserve">Checked by: </t>
  </si>
  <si>
    <t xml:space="preserve"> </t>
  </si>
  <si>
    <t>TIME PERIOD</t>
  </si>
  <si>
    <t>TOTAL VEHICLES</t>
  </si>
  <si>
    <t>CYCLES</t>
  </si>
  <si>
    <t>CYCLES %</t>
  </si>
  <si>
    <t>MOTOR-CYCLES</t>
  </si>
  <si>
    <t>MOTOR-CYCLES%</t>
  </si>
  <si>
    <t>CARS</t>
  </si>
  <si>
    <t>CARS %</t>
  </si>
  <si>
    <t>LGV</t>
  </si>
  <si>
    <t>LGV %</t>
  </si>
  <si>
    <t>HGV</t>
  </si>
  <si>
    <t>HGV %</t>
  </si>
  <si>
    <t>BUS</t>
  </si>
  <si>
    <t>BUS %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</si>
  <si>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</si>
  <si>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</si>
  <si>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</si>
  <si>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</si>
  <si>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</si>
  <si>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</si>
  <si>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</si>
  <si>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</si>
  <si>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</si>
  <si>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</si>
  <si>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</si>
  <si>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</si>
  <si>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</si>
  <si>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</si>
  <si>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</si>
  <si>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</si>
  <si>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</si>
  <si>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</si>
  <si>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</si>
  <si>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</si>
  <si>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</si>
  <si>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</si>
  <si>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</si>
  <si>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</si>
  <si>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12H,7-19</t>
  </si>
  <si>
    <t>16H,6-22</t>
  </si>
  <si>
    <t>18H,6-24</t>
  </si>
  <si>
    <t>24H,0-24</t>
  </si>
  <si>
    <t>-</t>
  </si>
  <si>
    <t>Daily Totals</t>
  </si>
  <si>
    <t>[--]</t>
  </si>
  <si>
    <t>Time Period</t>
  </si>
  <si>
    <t>Total  Vehicles</t>
  </si>
  <si>
    <t xml:space="preserve">85%ile </t>
  </si>
  <si>
    <t>Mean</t>
  </si>
  <si>
    <t>Stand</t>
  </si>
  <si>
    <t>Speed</t>
  </si>
  <si>
    <t>Dev.</t>
  </si>
  <si>
    <t>&lt;6Mph</t>
  </si>
  <si>
    <t>6-&lt;11</t>
  </si>
  <si>
    <t>11-&lt;16</t>
  </si>
  <si>
    <t>16-&lt;21</t>
  </si>
  <si>
    <t>21-&lt;26</t>
  </si>
  <si>
    <t>26-&lt;31</t>
  </si>
  <si>
    <t>31-&lt;36</t>
  </si>
  <si>
    <t>36-&lt;41</t>
  </si>
  <si>
    <t>41-&lt;46</t>
  </si>
  <si>
    <t>46-&lt;51</t>
  </si>
  <si>
    <t>51-&lt;56</t>
  </si>
  <si>
    <t>=&gt;56</t>
  </si>
  <si>
    <t>5-Day</t>
  </si>
  <si>
    <t>7-Day</t>
  </si>
  <si>
    <t>Av</t>
  </si>
  <si>
    <t>AM</t>
  </si>
  <si>
    <t>Peak</t>
  </si>
  <si>
    <t>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</si>
</sst>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"/>
    <numFmt numFmtId="165" formatCode="ddd\ dd\-mmm\-yyyy"/>
    <numFmt numFmtId="166" formatCode="0.0"/>
    <numFmt numFmtId="167" formatCode="ddd\ dd\-mmm\-yy"/>
    <numFmt numFmtId="168" formatCode="[$-F800]dddd\,\ mmmm\ dd\,\ yyyy"/>
    <numFmt numFmtId="169" formatCode="0.0%"/>
    <numFmt numFmtId="170" formatCode="ddd"/>
    <numFmt numFmtId="171" formatCode="dd/mm/yy"/>
  </numFmts>
  <fonts count="15">
    <font>
      <sz val="11.0"/>
      <color theme="1"/>
      <name val="Calibri"/>
      <scheme val="minor"/>
    </font>
    <font>
      <b/>
      <sz val="9.0"/>
      <color theme="1"/>
      <name val="Calibri"/>
    </font>
    <font/>
    <font>
      <sz val="10.0"/>
      <color theme="1"/>
      <name val="Arial"/>
    </font>
    <font>
      <b/>
      <sz val="8.0"/>
      <color theme="1"/>
      <name val="Calibri"/>
    </font>
    <font>
      <b/>
      <sz val="9.0"/>
      <color theme="1"/>
      <name val="Arial"/>
    </font>
    <font>
      <sz val="9.0"/>
      <color theme="1"/>
      <name val="Calibri"/>
    </font>
    <font>
      <b/>
      <sz val="10.0"/>
      <color theme="1"/>
      <name val="Calibri"/>
    </font>
    <font>
      <b/>
      <sz val="9.0"/>
      <color theme="1"/>
      <name val="Tahoma"/>
    </font>
    <font>
      <b/>
      <sz val="9.0"/>
      <color rgb="FFFF0000"/>
      <name val="Calibri"/>
    </font>
    <font>
      <sz val="8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mo"/>
    </font>
    <font>
      <b/>
      <sz val="9.0"/>
      <color rgb="FF0000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35">
    <border/>
    <border>
      <left/>
      <top/>
      <bottom/>
    </border>
    <border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</border>
    <border>
      <top/>
    </border>
    <border>
      <left/>
    </border>
    <border>
      <left/>
      <right/>
      <top/>
    </border>
    <border>
      <left/>
      <right/>
      <bottom style="thin">
        <color rgb="FF000000"/>
      </bottom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/>
      <right/>
      <top style="hair">
        <color rgb="FF000000"/>
      </top>
      <bottom style="thin">
        <color rgb="FF000000"/>
      </bottom>
    </border>
    <border>
      <left/>
      <right/>
      <top/>
      <bottom style="hair">
        <color rgb="FF000000"/>
      </bottom>
    </border>
    <border>
      <left/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Border="1" applyFont="1"/>
    <xf borderId="3" fillId="2" fontId="1" numFmtId="0" xfId="0" applyAlignment="1" applyBorder="1" applyFont="1">
      <alignment horizontal="left" vertical="top"/>
    </xf>
    <xf borderId="3" fillId="2" fontId="1" numFmtId="0" xfId="0" applyAlignment="1" applyBorder="1" applyFont="1">
      <alignment horizontal="right" shrinkToFit="0" vertical="top" wrapText="1"/>
    </xf>
    <xf borderId="4" fillId="2" fontId="1" numFmtId="0" xfId="0" applyAlignment="1" applyBorder="1" applyFont="1">
      <alignment horizontal="right" vertical="top"/>
    </xf>
    <xf borderId="0" fillId="0" fontId="3" numFmtId="0" xfId="0" applyFont="1"/>
    <xf borderId="3" fillId="2" fontId="4" numFmtId="164" xfId="0" applyAlignment="1" applyBorder="1" applyFont="1" applyNumberFormat="1">
      <alignment horizontal="left" vertical="top"/>
    </xf>
    <xf borderId="4" fillId="2" fontId="1" numFmtId="0" xfId="0" applyAlignment="1" applyBorder="1" applyFont="1">
      <alignment horizontal="right" shrinkToFit="0" vertical="top" wrapText="1"/>
    </xf>
    <xf borderId="5" fillId="2" fontId="5" numFmtId="0" xfId="0" applyAlignment="1" applyBorder="1" applyFont="1">
      <alignment horizontal="center" shrinkToFit="0" vertical="top" wrapText="1"/>
    </xf>
    <xf borderId="3" fillId="2" fontId="5" numFmtId="0" xfId="0" applyAlignment="1" applyBorder="1" applyFont="1">
      <alignment horizontal="center" vertical="center"/>
    </xf>
    <xf borderId="3" fillId="2" fontId="5" numFmtId="0" xfId="0" applyAlignment="1" applyBorder="1" applyFont="1">
      <alignment shrinkToFit="0" wrapText="1"/>
    </xf>
    <xf borderId="3" fillId="2" fontId="5" numFmtId="0" xfId="0" applyAlignment="1" applyBorder="1" applyFont="1">
      <alignment horizontal="center" shrinkToFit="0" wrapText="1"/>
    </xf>
    <xf borderId="4" fillId="2" fontId="5" numFmtId="0" xfId="0" applyAlignment="1" applyBorder="1" applyFont="1">
      <alignment horizontal="center" shrinkToFit="0" wrapText="1"/>
    </xf>
    <xf borderId="5" fillId="2" fontId="5" numFmtId="0" xfId="0" applyAlignment="1" applyBorder="1" applyFont="1">
      <alignment horizontal="center" vertical="top"/>
    </xf>
    <xf borderId="3" fillId="2" fontId="5" numFmtId="0" xfId="0" applyAlignment="1" applyBorder="1" applyFont="1">
      <alignment horizontal="center" vertical="top"/>
    </xf>
    <xf borderId="6" fillId="2" fontId="5" numFmtId="0" xfId="0" applyAlignment="1" applyBorder="1" applyFont="1">
      <alignment shrinkToFit="0" vertical="top" wrapText="1"/>
    </xf>
    <xf borderId="3" fillId="2" fontId="5" numFmtId="0" xfId="0" applyAlignment="1" applyBorder="1" applyFont="1">
      <alignment horizontal="center" shrinkToFit="0" vertical="top" wrapText="1"/>
    </xf>
    <xf borderId="6" fillId="2" fontId="5" numFmtId="0" xfId="0" applyAlignment="1" applyBorder="1" applyFont="1">
      <alignment shrinkToFit="0" wrapText="1"/>
    </xf>
    <xf borderId="7" fillId="2" fontId="5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6" numFmtId="165" xfId="0" applyAlignment="1" applyBorder="1" applyFont="1" applyNumberFormat="1">
      <alignment horizontal="center" shrinkToFit="0" vertical="center" wrapText="1"/>
    </xf>
    <xf borderId="11" fillId="0" fontId="6" numFmtId="1" xfId="0" applyAlignment="1" applyBorder="1" applyFont="1" applyNumberFormat="1">
      <alignment horizontal="center" shrinkToFit="0" vertical="center" wrapText="1"/>
    </xf>
    <xf borderId="11" fillId="0" fontId="6" numFmtId="166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2" fillId="0" fontId="2" numFmtId="0" xfId="0" applyBorder="1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 vertical="center"/>
    </xf>
    <xf borderId="13" fillId="2" fontId="1" numFmtId="0" xfId="0" applyAlignment="1" applyBorder="1" applyFont="1">
      <alignment horizontal="right" shrinkToFit="0" vertical="top" wrapText="1"/>
    </xf>
    <xf borderId="14" fillId="0" fontId="2" numFmtId="0" xfId="0" applyBorder="1" applyFont="1"/>
    <xf borderId="3" fillId="2" fontId="7" numFmtId="0" xfId="0" applyAlignment="1" applyBorder="1" applyFont="1">
      <alignment horizontal="left" vertical="top"/>
    </xf>
    <xf borderId="3" fillId="2" fontId="4" numFmtId="0" xfId="0" applyAlignment="1" applyBorder="1" applyFont="1">
      <alignment horizontal="right" vertical="top"/>
    </xf>
    <xf borderId="15" fillId="0" fontId="2" numFmtId="0" xfId="0" applyBorder="1" applyFont="1"/>
    <xf borderId="16" fillId="2" fontId="8" numFmtId="0" xfId="0" applyAlignment="1" applyBorder="1" applyFont="1">
      <alignment horizontal="center" shrinkToFit="0" wrapText="1"/>
    </xf>
    <xf borderId="17" fillId="0" fontId="2" numFmtId="0" xfId="0" applyBorder="1" applyFont="1"/>
    <xf borderId="18" fillId="3" fontId="1" numFmtId="167" xfId="0" applyAlignment="1" applyBorder="1" applyFill="1" applyFont="1" applyNumberFormat="1">
      <alignment horizontal="left" shrinkToFit="0" vertical="center" wrapText="1"/>
    </xf>
    <xf borderId="19" fillId="0" fontId="2" numFmtId="0" xfId="0" applyBorder="1" applyFont="1"/>
    <xf borderId="20" fillId="4" fontId="6" numFmtId="20" xfId="0" applyAlignment="1" applyBorder="1" applyFill="1" applyFont="1" applyNumberForma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20" fillId="4" fontId="6" numFmtId="0" xfId="0" applyAlignment="1" applyBorder="1" applyFont="1">
      <alignment horizontal="center" shrinkToFit="0" vertical="center" wrapText="1"/>
    </xf>
    <xf borderId="21" fillId="0" fontId="6" numFmtId="20" xfId="0" applyAlignment="1" applyBorder="1" applyFont="1" applyNumberFormat="1">
      <alignment horizontal="center" shrinkToFit="0" vertical="center" wrapText="1"/>
    </xf>
    <xf borderId="20" fillId="3" fontId="1" numFmtId="0" xfId="0" applyAlignment="1" applyBorder="1" applyFont="1">
      <alignment horizontal="center" shrinkToFit="0" vertical="center" wrapText="1"/>
    </xf>
    <xf borderId="20" fillId="3" fontId="6" numFmtId="0" xfId="0" applyAlignment="1" applyBorder="1" applyFont="1">
      <alignment horizontal="center" shrinkToFit="0" vertical="center" wrapText="1"/>
    </xf>
    <xf borderId="22" fillId="3" fontId="1" numFmtId="0" xfId="0" applyAlignment="1" applyBorder="1" applyFont="1">
      <alignment horizontal="center" shrinkToFit="0" vertical="center" wrapText="1"/>
    </xf>
    <xf borderId="22" fillId="3" fontId="6" numFmtId="0" xfId="0" applyAlignment="1" applyBorder="1" applyFont="1">
      <alignment horizontal="center" shrinkToFit="0" vertical="center" wrapText="1"/>
    </xf>
    <xf borderId="23" fillId="5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horizontal="center" shrinkToFit="0" vertical="center" wrapText="1"/>
    </xf>
    <xf borderId="20" fillId="5" fontId="9" numFmtId="0" xfId="0" applyAlignment="1" applyBorder="1" applyFont="1">
      <alignment horizontal="center" shrinkToFit="0" vertical="center" wrapText="1"/>
    </xf>
    <xf borderId="24" fillId="3" fontId="9" numFmtId="0" xfId="0" applyAlignment="1" applyBorder="1" applyFont="1">
      <alignment horizontal="center" shrinkToFit="0" vertical="center" wrapText="1"/>
    </xf>
    <xf borderId="25" fillId="3" fontId="1" numFmtId="168" xfId="0" applyAlignment="1" applyBorder="1" applyFont="1" applyNumberFormat="1">
      <alignment shrinkToFit="0" vertical="center" wrapText="1"/>
    </xf>
    <xf borderId="26" fillId="3" fontId="1" numFmtId="0" xfId="0" applyAlignment="1" applyBorder="1" applyFont="1">
      <alignment horizontal="left" shrinkToFit="0" vertical="center" wrapText="1"/>
    </xf>
    <xf borderId="27" fillId="0" fontId="2" numFmtId="0" xfId="0" applyBorder="1" applyFont="1"/>
    <xf borderId="20" fillId="4" fontId="10" numFmtId="167" xfId="0" applyAlignment="1" applyBorder="1" applyFont="1" applyNumberFormat="1">
      <alignment horizontal="center" shrinkToFit="0" vertical="center" wrapText="1"/>
    </xf>
    <xf borderId="20" fillId="3" fontId="10" numFmtId="167" xfId="0" applyAlignment="1" applyBorder="1" applyFont="1" applyNumberFormat="1">
      <alignment horizontal="center" shrinkToFit="0" vertical="center" wrapText="1"/>
    </xf>
    <xf borderId="20" fillId="3" fontId="6" numFmtId="166" xfId="0" applyAlignment="1" applyBorder="1" applyFont="1" applyNumberFormat="1">
      <alignment horizontal="center" shrinkToFit="0" vertical="center" wrapText="1"/>
    </xf>
    <xf borderId="28" fillId="3" fontId="1" numFmtId="0" xfId="0" applyAlignment="1" applyBorder="1" applyFont="1">
      <alignment horizontal="left" shrinkToFit="0" vertical="center" wrapText="1"/>
    </xf>
    <xf borderId="21" fillId="0" fontId="2" numFmtId="0" xfId="0" applyBorder="1" applyFont="1"/>
    <xf borderId="24" fillId="4" fontId="6" numFmtId="1" xfId="0" applyAlignment="1" applyBorder="1" applyFont="1" applyNumberFormat="1">
      <alignment horizontal="center" shrinkToFit="0" vertical="center" wrapText="1"/>
    </xf>
    <xf borderId="24" fillId="4" fontId="1" numFmtId="1" xfId="0" applyAlignment="1" applyBorder="1" applyFont="1" applyNumberFormat="1">
      <alignment horizontal="center" shrinkToFit="0" vertical="center" wrapText="1"/>
    </xf>
    <xf borderId="24" fillId="4" fontId="1" numFmtId="169" xfId="0" applyAlignment="1" applyBorder="1" applyFont="1" applyNumberFormat="1">
      <alignment horizontal="center" shrinkToFit="0" vertical="center" wrapText="1"/>
    </xf>
    <xf borderId="0" fillId="0" fontId="11" numFmtId="1" xfId="0" applyFont="1" applyNumberFormat="1"/>
    <xf borderId="0" fillId="0" fontId="12" numFmtId="0" xfId="0" applyFont="1"/>
    <xf borderId="0" fillId="0" fontId="13" numFmtId="0" xfId="0" applyFont="1"/>
    <xf borderId="0" fillId="0" fontId="11" numFmtId="0" xfId="0" applyFont="1"/>
    <xf borderId="3" fillId="2" fontId="1" numFmtId="0" xfId="0" applyAlignment="1" applyBorder="1" applyFont="1">
      <alignment vertical="top"/>
    </xf>
    <xf borderId="3" fillId="2" fontId="1" numFmtId="0" xfId="0" applyAlignment="1" applyBorder="1" applyFont="1">
      <alignment shrinkToFit="0" vertical="top" wrapText="1"/>
    </xf>
    <xf borderId="3" fillId="2" fontId="1" numFmtId="0" xfId="0" applyAlignment="1" applyBorder="1" applyFont="1">
      <alignment horizontal="right" vertical="top"/>
    </xf>
    <xf borderId="16" fillId="2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shrinkToFit="0" wrapText="1"/>
    </xf>
    <xf borderId="3" fillId="2" fontId="7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horizontal="center" shrinkToFit="0" wrapText="1"/>
    </xf>
    <xf borderId="6" fillId="2" fontId="7" numFmtId="0" xfId="0" applyAlignment="1" applyBorder="1" applyFont="1">
      <alignment horizontal="center" shrinkToFit="0" wrapText="1"/>
    </xf>
    <xf borderId="25" fillId="3" fontId="1" numFmtId="167" xfId="0" applyAlignment="1" applyBorder="1" applyFont="1" applyNumberFormat="1">
      <alignment horizontal="left" shrinkToFit="0" vertical="center" wrapText="1"/>
    </xf>
    <xf borderId="29" fillId="4" fontId="6" numFmtId="0" xfId="0" applyAlignment="1" applyBorder="1" applyFont="1">
      <alignment horizontal="center" shrinkToFit="0" vertical="center" wrapText="1"/>
    </xf>
    <xf borderId="30" fillId="4" fontId="6" numFmtId="0" xfId="0" applyAlignment="1" applyBorder="1" applyFont="1">
      <alignment horizontal="center" shrinkToFit="0" vertical="center" wrapText="1"/>
    </xf>
    <xf borderId="29" fillId="3" fontId="6" numFmtId="0" xfId="0" applyAlignment="1" applyBorder="1" applyFont="1">
      <alignment horizontal="center" shrinkToFit="0" vertical="center" wrapText="1"/>
    </xf>
    <xf borderId="30" fillId="3" fontId="6" numFmtId="0" xfId="0" applyAlignment="1" applyBorder="1" applyFont="1">
      <alignment horizontal="center" shrinkToFit="0" vertical="center" wrapText="1"/>
    </xf>
    <xf borderId="31" fillId="5" fontId="9" numFmtId="0" xfId="0" applyAlignment="1" applyBorder="1" applyFont="1">
      <alignment horizontal="center" shrinkToFit="0" vertical="center" wrapText="1"/>
    </xf>
    <xf borderId="32" fillId="5" fontId="9" numFmtId="0" xfId="0" applyAlignment="1" applyBorder="1" applyFont="1">
      <alignment horizontal="center" shrinkToFit="0" vertical="center" wrapText="1"/>
    </xf>
    <xf borderId="29" fillId="3" fontId="9" numFmtId="0" xfId="0" applyAlignment="1" applyBorder="1" applyFont="1">
      <alignment horizontal="center" shrinkToFit="0" vertical="center" wrapText="1"/>
    </xf>
    <xf borderId="30" fillId="3" fontId="9" numFmtId="0" xfId="0" applyAlignment="1" applyBorder="1" applyFont="1">
      <alignment horizontal="center" shrinkToFit="0" vertical="center" wrapText="1"/>
    </xf>
    <xf borderId="29" fillId="5" fontId="9" numFmtId="0" xfId="0" applyAlignment="1" applyBorder="1" applyFont="1">
      <alignment horizontal="center" shrinkToFit="0" vertical="center" wrapText="1"/>
    </xf>
    <xf borderId="30" fillId="5" fontId="9" numFmtId="0" xfId="0" applyAlignment="1" applyBorder="1" applyFont="1">
      <alignment horizontal="center" shrinkToFit="0" vertical="center" wrapText="1"/>
    </xf>
    <xf borderId="33" fillId="3" fontId="9" numFmtId="0" xfId="0" applyAlignment="1" applyBorder="1" applyFont="1">
      <alignment horizontal="center" shrinkToFit="0" vertical="center" wrapText="1"/>
    </xf>
    <xf borderId="34" fillId="3" fontId="9" numFmtId="0" xfId="0" applyAlignment="1" applyBorder="1" applyFont="1">
      <alignment horizontal="center" shrinkToFit="0" vertical="center" wrapText="1"/>
    </xf>
    <xf borderId="26" fillId="3" fontId="1" numFmtId="0" xfId="0" applyAlignment="1" applyBorder="1" applyFont="1">
      <alignment horizontal="left" vertical="center"/>
    </xf>
    <xf borderId="30" fillId="4" fontId="6" numFmtId="1" xfId="0" applyAlignment="1" applyBorder="1" applyFont="1" applyNumberFormat="1">
      <alignment horizontal="center" shrinkToFit="0" vertical="center" wrapText="1"/>
    </xf>
    <xf borderId="20" fillId="4" fontId="6" numFmtId="1" xfId="0" applyAlignment="1" applyBorder="1" applyFont="1" applyNumberFormat="1">
      <alignment horizontal="center" shrinkToFit="0" vertical="center" wrapText="1"/>
    </xf>
    <xf borderId="30" fillId="3" fontId="6" numFmtId="1" xfId="0" applyAlignment="1" applyBorder="1" applyFont="1" applyNumberFormat="1">
      <alignment horizontal="center" shrinkToFit="0" vertical="center" wrapText="1"/>
    </xf>
    <xf borderId="20" fillId="3" fontId="6" numFmtId="1" xfId="0" applyAlignment="1" applyBorder="1" applyFont="1" applyNumberFormat="1">
      <alignment horizontal="center" shrinkToFit="0" vertical="center" wrapText="1"/>
    </xf>
    <xf borderId="25" fillId="3" fontId="1" numFmtId="0" xfId="0" applyAlignment="1" applyBorder="1" applyFont="1">
      <alignment horizontal="left" vertical="center"/>
    </xf>
    <xf borderId="24" fillId="4" fontId="1" numFmtId="0" xfId="0" applyAlignment="1" applyBorder="1" applyFont="1">
      <alignment horizontal="center" shrinkToFit="0" vertical="center" wrapText="1"/>
    </xf>
    <xf borderId="33" fillId="4" fontId="1" numFmtId="0" xfId="0" applyAlignment="1" applyBorder="1" applyFont="1">
      <alignment horizontal="center" shrinkToFit="0" vertical="center" wrapText="1"/>
    </xf>
    <xf borderId="3" fillId="2" fontId="7" numFmtId="0" xfId="0" applyAlignment="1" applyBorder="1" applyFont="1">
      <alignment vertical="top"/>
    </xf>
    <xf borderId="3" fillId="2" fontId="7" numFmtId="0" xfId="0" applyAlignment="1" applyBorder="1" applyFont="1">
      <alignment shrinkToFit="0" vertical="top" wrapText="1"/>
    </xf>
    <xf borderId="3" fillId="2" fontId="7" numFmtId="0" xfId="0" applyAlignment="1" applyBorder="1" applyFont="1">
      <alignment horizontal="right" vertical="top"/>
    </xf>
    <xf borderId="16" fillId="2" fontId="7" numFmtId="0" xfId="0" applyAlignment="1" applyBorder="1" applyFont="1">
      <alignment horizontal="center" shrinkToFit="0" wrapText="1"/>
    </xf>
    <xf borderId="3" fillId="2" fontId="7" numFmtId="170" xfId="0" applyAlignment="1" applyBorder="1" applyFont="1" applyNumberFormat="1">
      <alignment horizontal="center" shrinkToFit="0" wrapText="1"/>
    </xf>
    <xf borderId="6" fillId="2" fontId="7" numFmtId="171" xfId="0" applyAlignment="1" applyBorder="1" applyFont="1" applyNumberFormat="1">
      <alignment horizontal="center" shrinkToFit="0" wrapText="1"/>
    </xf>
    <xf borderId="3" fillId="3" fontId="1" numFmtId="0" xfId="0" applyAlignment="1" applyBorder="1" applyFont="1">
      <alignment horizontal="left" vertical="center"/>
    </xf>
    <xf borderId="3" fillId="3" fontId="1" numFmtId="171" xfId="0" applyAlignment="1" applyBorder="1" applyFont="1" applyNumberFormat="1">
      <alignment horizontal="left" shrinkToFit="0" wrapText="1"/>
    </xf>
    <xf borderId="3" fillId="3" fontId="1" numFmtId="171" xfId="0" applyAlignment="1" applyBorder="1" applyFont="1" applyNumberFormat="1">
      <alignment horizontal="center" shrinkToFit="0" wrapText="1"/>
    </xf>
    <xf borderId="20" fillId="6" fontId="6" numFmtId="20" xfId="0" applyAlignment="1" applyBorder="1" applyFill="1" applyFont="1" applyNumberFormat="1">
      <alignment horizontal="center" shrinkToFit="0" vertical="center" wrapText="1"/>
    </xf>
    <xf borderId="20" fillId="3" fontId="6" numFmtId="20" xfId="0" applyAlignment="1" applyBorder="1" applyFont="1" applyNumberFormat="1">
      <alignment horizontal="center" shrinkToFit="0" vertical="center" wrapText="1"/>
    </xf>
    <xf borderId="22" fillId="3" fontId="6" numFmtId="1" xfId="0" applyAlignment="1" applyBorder="1" applyFont="1" applyNumberFormat="1">
      <alignment horizontal="center" shrinkToFit="0" vertical="center" wrapText="1"/>
    </xf>
    <xf borderId="23" fillId="5" fontId="9" numFmtId="1" xfId="0" applyAlignment="1" applyBorder="1" applyFont="1" applyNumberFormat="1">
      <alignment horizontal="center" shrinkToFit="0" vertical="center" wrapText="1"/>
    </xf>
    <xf borderId="20" fillId="3" fontId="9" numFmtId="1" xfId="0" applyAlignment="1" applyBorder="1" applyFont="1" applyNumberFormat="1">
      <alignment horizontal="center" shrinkToFit="0" vertical="center" wrapText="1"/>
    </xf>
    <xf borderId="20" fillId="5" fontId="9" numFmtId="1" xfId="0" applyAlignment="1" applyBorder="1" applyFont="1" applyNumberFormat="1">
      <alignment horizontal="center" shrinkToFit="0" vertical="center" wrapText="1"/>
    </xf>
    <xf borderId="24" fillId="3" fontId="9" numFmtId="1" xfId="0" applyAlignment="1" applyBorder="1" applyFont="1" applyNumberFormat="1">
      <alignment horizontal="center" shrinkToFit="0" vertical="center" wrapText="1"/>
    </xf>
    <xf borderId="22" fillId="5" fontId="14" numFmtId="0" xfId="0" applyAlignment="1" applyBorder="1" applyFont="1">
      <alignment horizontal="center" shrinkToFit="0" vertical="center" wrapText="1"/>
    </xf>
    <xf borderId="22" fillId="5" fontId="14" numFmtId="20" xfId="0" applyAlignment="1" applyBorder="1" applyFont="1" applyNumberFormat="1">
      <alignment horizontal="center" shrinkToFit="0" vertical="center" wrapText="1"/>
    </xf>
    <xf borderId="22" fillId="3" fontId="14" numFmtId="0" xfId="0" applyAlignment="1" applyBorder="1" applyFont="1">
      <alignment horizontal="center" shrinkToFit="0" vertical="center" wrapText="1"/>
    </xf>
    <xf borderId="22" fillId="3" fontId="14" numFmtId="1" xfId="0" applyAlignment="1" applyBorder="1" applyFont="1" applyNumberFormat="1">
      <alignment horizontal="center" shrinkToFit="0" vertical="center" wrapText="1"/>
    </xf>
    <xf borderId="22" fillId="5" fontId="14" numFmtId="20" xfId="0" applyAlignment="1" applyBorder="1" applyFont="1" applyNumberFormat="1">
      <alignment horizontal="center" vertical="center"/>
    </xf>
    <xf borderId="24" fillId="3" fontId="14" numFmtId="0" xfId="0" applyAlignment="1" applyBorder="1" applyFont="1">
      <alignment horizontal="center" shrinkToFit="0" vertical="center" wrapText="1"/>
    </xf>
    <xf borderId="24" fillId="3" fontId="14" numFmtId="1" xfId="0" applyAlignment="1" applyBorder="1" applyFont="1" applyNumberFormat="1">
      <alignment horizontal="center" shrinkToFit="0" vertical="center" wrapText="1"/>
    </xf>
    <xf quotePrefix="1" borderId="21" fillId="0" fontId="6" numFmtId="20" xfId="0" applyAlignment="1" applyBorder="1" applyFont="1" applyNumberFormat="1">
      <alignment horizontal="center" shrinkToFit="0" vertical="center" wrapText="1"/>
    </xf>
    <xf borderId="0" fillId="0" fontId="11" numFmtId="169" xfId="0" applyFont="1" applyNumberFormat="1"/>
    <xf borderId="3" fillId="7" fontId="11" numFmtId="0" xfId="0" applyBorder="1" applyFill="1" applyFont="1"/>
  </cellXfs>
  <cellStyles count="1">
    <cellStyle xfId="0" name="Normal" builtinId="0"/>
  </cellStyles>
  <dxfs count="4">
    <dxf>
      <font>
        <b/>
        <color rgb="FF0000FF"/>
      </font>
      <fill>
        <patternFill patternType="none"/>
      </fill>
      <border/>
    </dxf>
    <dxf>
      <font>
        <b/>
        <color rgb="FF0808EA"/>
      </font>
      <fill>
        <patternFill patternType="none"/>
      </fill>
      <border/>
    </dxf>
    <dxf>
      <font>
        <b/>
        <color rgb="FF0070C0"/>
      </font>
      <fill>
        <patternFill patternType="none"/>
      </fill>
      <border/>
    </dxf>
    <dxf>
      <font>
        <b/>
        <color rgb="FF2809E1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  <a:r>
              <a:rPr b="0" i="0" sz="900">
                <a:solidFill>
                  <a:srgbClr val="000000"/>
                </a:solidFill>
                <a:latin typeface="Arial"/>
              </a:rPr>
              <a:t>Daily Totals</a:t>
            </a:r>
          </a:p>
        </c:rich>
      </c:tx>
      <c:layout>
        <c:manualLayout>
          <c:xMode val="edge"/>
          <c:yMode val="edge"/>
          <c:x val="0.46296297868426883"/>
          <c:y val="0.0363635755721618"/>
        </c:manualLayout>
      </c:layout>
      <c:overlay val="0"/>
    </c:title>
    <c:plotArea>
      <c:layout>
        <c:manualLayout>
          <c:xMode val="edge"/>
          <c:yMode val="edge"/>
          <c:x val="0.06893011040592689"/>
          <c:y val="0.11636363636363653"/>
          <c:w val="0.8940338200410516"/>
          <c:h val="0.7600000000000011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ClassSum1!$A$209:$A$215</c:f>
            </c:strRef>
          </c:cat>
          <c:val>
            <c:numRef>
              <c:f>ClassSum1!$B$209:$B$215</c:f>
              <c:numCache/>
            </c:numRef>
          </c:val>
        </c:ser>
        <c:overlap val="100"/>
        <c:axId val="599425253"/>
        <c:axId val="1228242231"/>
      </c:barChart>
      <c:catAx>
        <c:axId val="5994252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dd/mm/yyyy" sourceLinked="0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228242231"/>
      </c:catAx>
      <c:valAx>
        <c:axId val="12282422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19547367899767278"/>
              <c:y val="0.341818212213919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599425253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  <a:r>
              <a:rPr b="0" i="0" sz="900">
                <a:solidFill>
                  <a:srgbClr val="000000"/>
                </a:solidFill>
                <a:latin typeface="+mn-lt"/>
              </a:rPr>
              <a:t>Total Vehicles</a:t>
            </a:r>
          </a:p>
        </c:rich>
      </c:tx>
      <c:layout>
        <c:manualLayout>
          <c:xMode val="edge"/>
          <c:yMode val="edge"/>
          <c:x val="0.43289219500828763"/>
          <c:y val="0.03745304078983016"/>
        </c:manualLayout>
      </c:layout>
      <c:overlay val="0"/>
    </c:title>
    <c:plotArea>
      <c:layout>
        <c:manualLayout>
          <c:xMode val="edge"/>
          <c:yMode val="edge"/>
          <c:x val="0.09505514000319931"/>
          <c:y val="0.14981328203008729"/>
          <c:w val="0.8653879837943216"/>
          <c:h val="0.6853957652876476"/>
        </c:manualLayout>
      </c:layout>
      <c:barChart>
        <c:barDir val="col"/>
        <c:ser>
          <c:idx val="0"/>
          <c:order val="0"/>
          <c:tx>
            <c:v>Total Vehicles</c:v>
          </c:tx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Speed1!$F$4:$Q$4</c:f>
            </c:strRef>
          </c:cat>
          <c:val>
            <c:numRef>
              <c:f>Speed1!$F$217:$Q$217</c:f>
              <c:numCache/>
            </c:numRef>
          </c:val>
        </c:ser>
        <c:axId val="268931483"/>
        <c:axId val="1776188992"/>
      </c:barChart>
      <c:catAx>
        <c:axId val="2689314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800">
                    <a:solidFill>
                      <a:srgbClr val="000000"/>
                    </a:solidFill>
                    <a:latin typeface="Arial"/>
                  </a:rPr>
                  <a:t>Speed Bins</a:t>
                </a:r>
              </a:p>
            </c:rich>
          </c:tx>
          <c:layout>
            <c:manualLayout>
              <c:xMode val="edge"/>
              <c:yMode val="edge"/>
              <c:x val="0.4669191979143314"/>
              <c:y val="0.9026248587254001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+mn-lt"/>
              </a:defRPr>
            </a:pPr>
          </a:p>
        </c:txPr>
        <c:crossAx val="1776188992"/>
      </c:catAx>
      <c:valAx>
        <c:axId val="1776188992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02751640969501928"/>
              <c:y val="0.333334454189668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268931483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83333516622494"/>
          <c:y val="0.056179980761282514"/>
          <c:w val="0.7854030644240843"/>
          <c:h val="0.8164823870639736"/>
        </c:manualLayout>
      </c:layout>
      <c:barChart>
        <c:barDir val="col"/>
        <c:ser>
          <c:idx val="0"/>
          <c:order val="0"/>
          <c:tx>
            <c:v>Mean</c:v>
          </c:tx>
          <c:spPr>
            <a:solidFill>
              <a:srgbClr val="6600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Speed1!$A$209:$A$215</c:f>
            </c:strRef>
          </c:cat>
          <c:val>
            <c:numRef>
              <c:f>Speed1!$D$209:$D$215</c:f>
              <c:numCache/>
            </c:numRef>
          </c:val>
        </c:ser>
        <c:ser>
          <c:idx val="1"/>
          <c:order val="1"/>
          <c:tx>
            <c:v>85%ile </c:v>
          </c:tx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Speed1!$A$209:$A$215</c:f>
            </c:strRef>
          </c:cat>
          <c:val>
            <c:numRef>
              <c:f>Speed1!$C$209:$C$215</c:f>
              <c:numCache/>
            </c:numRef>
          </c:val>
        </c:ser>
        <c:axId val="851523981"/>
        <c:axId val="420081890"/>
      </c:barChart>
      <c:catAx>
        <c:axId val="8515239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ddd\ dd\-mmm\-yy" sourceLinked="0"/>
        <c:majorTickMark val="out"/>
        <c:minorTickMark val="none"/>
        <c:spPr/>
        <c:txPr>
          <a:bodyPr rot="-5400000"/>
          <a:lstStyle/>
          <a:p>
            <a:pPr lvl="0">
              <a:defRPr b="0" i="0" sz="800">
                <a:solidFill>
                  <a:srgbClr val="000000"/>
                </a:solidFill>
                <a:latin typeface="+mn-lt"/>
              </a:defRPr>
            </a:pPr>
          </a:p>
        </c:txPr>
        <c:crossAx val="420081890"/>
      </c:catAx>
      <c:valAx>
        <c:axId val="42008189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+mn-lt"/>
                  </a:rPr>
                  <a:t>mph</a:t>
                </a:r>
              </a:p>
            </c:rich>
          </c:tx>
          <c:layout>
            <c:manualLayout>
              <c:xMode val="edge"/>
              <c:yMode val="edge"/>
              <c:x val="0.011261360924925707"/>
              <c:y val="0.41947712052007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851523981"/>
        <c:majorUnit val="10.0"/>
        <c:minorUnit val="10.0"/>
      </c:valAx>
      <c:spPr>
        <a:solidFill>
          <a:srgbClr val="CCFFFF"/>
        </a:solidFill>
      </c:spPr>
    </c:plotArea>
    <c:legend>
      <c:legendPos val="r"/>
      <c:layout>
        <c:manualLayout>
          <c:xMode val="edge"/>
          <c:yMode val="edge"/>
          <c:x val="0.8862707967289213"/>
          <c:y val="0.20025256629398178"/>
        </c:manualLayout>
      </c:layout>
      <c:overlay val="0"/>
      <c:txPr>
        <a:bodyPr/>
        <a:lstStyle/>
        <a:p>
          <a:pPr lvl="0">
            <a:defRPr b="0" i="0" sz="800">
              <a:solidFill>
                <a:srgbClr val="000000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  <a:r>
              <a:rPr b="0" i="0" sz="900">
                <a:solidFill>
                  <a:srgbClr val="000000"/>
                </a:solidFill>
                <a:latin typeface="Arial"/>
              </a:rPr>
              <a:t>Daily Totals</a:t>
            </a:r>
          </a:p>
        </c:rich>
      </c:tx>
      <c:layout>
        <c:manualLayout>
          <c:xMode val="edge"/>
          <c:yMode val="edge"/>
          <c:x val="0.46288659793814496"/>
          <c:y val="0.03636363636363636"/>
        </c:manualLayout>
      </c:layout>
      <c:overlay val="0"/>
    </c:title>
    <c:plotArea>
      <c:layout>
        <c:manualLayout>
          <c:xMode val="edge"/>
          <c:yMode val="edge"/>
          <c:x val="0.05979384453217857"/>
          <c:y val="0.11636363636363649"/>
          <c:w val="0.9268045902487668"/>
          <c:h val="0.7600000000000008"/>
        </c:manualLayout>
      </c:layout>
      <c:barChart>
        <c:barDir val="col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Volumetric1!$B$3:$J$3</c:f>
            </c:strRef>
          </c:cat>
          <c:val>
            <c:numRef>
              <c:f>Volumetric1!$B$33:$J$33</c:f>
              <c:numCache/>
            </c:numRef>
          </c:val>
        </c:ser>
        <c:axId val="2117703814"/>
        <c:axId val="1155180832"/>
      </c:barChart>
      <c:catAx>
        <c:axId val="21177038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155180832"/>
      </c:catAx>
      <c:valAx>
        <c:axId val="11551808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044673539518900384"/>
              <c:y val="0.34181818181818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2117703814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  <a:r>
              <a:rPr b="0" i="0" sz="900">
                <a:solidFill>
                  <a:srgbClr val="000000"/>
                </a:solidFill>
                <a:latin typeface="Arial"/>
              </a:rPr>
              <a:t>Daily Totals</a:t>
            </a:r>
          </a:p>
        </c:rich>
      </c:tx>
      <c:layout>
        <c:manualLayout>
          <c:xMode val="edge"/>
          <c:yMode val="edge"/>
          <c:x val="0.46296295247266783"/>
          <c:y val="0.0363635755721618"/>
        </c:manualLayout>
      </c:layout>
      <c:overlay val="0"/>
    </c:title>
    <c:plotArea>
      <c:layout>
        <c:manualLayout>
          <c:xMode val="edge"/>
          <c:yMode val="edge"/>
          <c:x val="0.06893011040592689"/>
          <c:y val="0.11636363636363653"/>
          <c:w val="0.8940338200410516"/>
          <c:h val="0.7600000000000011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ClassSum2!$A$209:$A$215</c:f>
            </c:strRef>
          </c:cat>
          <c:val>
            <c:numRef>
              <c:f>ClassSum2!$B$209:$B$215</c:f>
              <c:numCache/>
            </c:numRef>
          </c:val>
        </c:ser>
        <c:overlap val="100"/>
        <c:axId val="264919422"/>
        <c:axId val="475635829"/>
      </c:barChart>
      <c:catAx>
        <c:axId val="2649194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dd/mm/yyyy" sourceLinked="0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475635829"/>
      </c:catAx>
      <c:valAx>
        <c:axId val="4756358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19547291300817636"/>
              <c:y val="0.341818212213919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264919422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  <a:r>
              <a:rPr b="0" i="0" sz="900">
                <a:solidFill>
                  <a:srgbClr val="000000"/>
                </a:solidFill>
                <a:latin typeface="+mn-lt"/>
              </a:rPr>
              <a:t>Total Vehicles</a:t>
            </a:r>
          </a:p>
        </c:rich>
      </c:tx>
      <c:layout>
        <c:manualLayout>
          <c:xMode val="edge"/>
          <c:yMode val="edge"/>
          <c:x val="0.43289219500828763"/>
          <c:y val="0.03745304078983016"/>
        </c:manualLayout>
      </c:layout>
      <c:overlay val="0"/>
    </c:title>
    <c:plotArea>
      <c:layout>
        <c:manualLayout>
          <c:xMode val="edge"/>
          <c:yMode val="edge"/>
          <c:x val="0.09505514000319931"/>
          <c:y val="0.14981328203008729"/>
          <c:w val="0.8653879837943216"/>
          <c:h val="0.6853957652876476"/>
        </c:manualLayout>
      </c:layout>
      <c:barChart>
        <c:barDir val="col"/>
        <c:ser>
          <c:idx val="0"/>
          <c:order val="0"/>
          <c:tx>
            <c:v>Total Vehicles</c:v>
          </c:tx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Speed2!$F$4:$Q$4</c:f>
            </c:strRef>
          </c:cat>
          <c:val>
            <c:numRef>
              <c:f>Speed2!$F$217:$Q$217</c:f>
              <c:numCache/>
            </c:numRef>
          </c:val>
        </c:ser>
        <c:axId val="1672308510"/>
        <c:axId val="1196423719"/>
      </c:barChart>
      <c:catAx>
        <c:axId val="16723085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800">
                    <a:solidFill>
                      <a:srgbClr val="000000"/>
                    </a:solidFill>
                    <a:latin typeface="Arial"/>
                  </a:rPr>
                  <a:t>Speed Bins</a:t>
                </a:r>
              </a:p>
            </c:rich>
          </c:tx>
          <c:layout>
            <c:manualLayout>
              <c:xMode val="edge"/>
              <c:yMode val="edge"/>
              <c:x val="0.4669191979143314"/>
              <c:y val="0.9026248587254001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+mn-lt"/>
              </a:defRPr>
            </a:pPr>
          </a:p>
        </c:txPr>
        <c:crossAx val="1196423719"/>
      </c:catAx>
      <c:valAx>
        <c:axId val="1196423719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09451808473689533"/>
              <c:y val="0.333334454189668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672308510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83333516622494"/>
          <c:y val="0.056179980761282534"/>
          <c:w val="0.7854030644240843"/>
          <c:h val="0.8164823870639736"/>
        </c:manualLayout>
      </c:layout>
      <c:barChart>
        <c:barDir val="col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Speed2!$A$209:$A$215</c:f>
            </c:strRef>
          </c:cat>
          <c:val>
            <c:numRef>
              <c:f>Speed2!$C$209:$C$215</c:f>
              <c:numCache/>
            </c:numRef>
          </c:val>
        </c:ser>
        <c:ser>
          <c:idx val="1"/>
          <c:order val="1"/>
          <c:spPr>
            <a:solidFill>
              <a:srgbClr val="6600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Speed2!$A$209:$A$215</c:f>
            </c:strRef>
          </c:cat>
          <c:val>
            <c:numRef>
              <c:f>Speed2!$D$209:$D$215</c:f>
              <c:numCache/>
            </c:numRef>
          </c:val>
        </c:ser>
        <c:axId val="1070150082"/>
        <c:axId val="1811715993"/>
      </c:barChart>
      <c:catAx>
        <c:axId val="10701500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ddd\ dd\-mm\-yy" sourceLinked="0"/>
        <c:majorTickMark val="out"/>
        <c:minorTickMark val="none"/>
        <c:spPr/>
        <c:txPr>
          <a:bodyPr rot="-5400000"/>
          <a:lstStyle/>
          <a:p>
            <a:pPr lvl="0">
              <a:defRPr b="0" i="0" sz="800">
                <a:solidFill>
                  <a:srgbClr val="000000"/>
                </a:solidFill>
                <a:latin typeface="+mn-lt"/>
              </a:defRPr>
            </a:pPr>
          </a:p>
        </c:txPr>
        <c:crossAx val="1811715993"/>
      </c:catAx>
      <c:valAx>
        <c:axId val="1811715993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+mn-lt"/>
                  </a:rPr>
                  <a:t>mph</a:t>
                </a:r>
              </a:p>
            </c:rich>
          </c:tx>
          <c:layout>
            <c:manualLayout>
              <c:xMode val="edge"/>
              <c:yMode val="edge"/>
              <c:x val="0.011261360924925707"/>
              <c:y val="0.41947712052007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070150082"/>
        <c:majorUnit val="10.0"/>
        <c:minorUnit val="10.0"/>
      </c:valAx>
      <c:spPr>
        <a:solidFill>
          <a:srgbClr val="CCFFFF"/>
        </a:solidFill>
      </c:spPr>
    </c:plotArea>
    <c:legend>
      <c:legendPos val="r"/>
      <c:layout>
        <c:manualLayout>
          <c:xMode val="edge"/>
          <c:yMode val="edge"/>
          <c:x val="0.8862707967289213"/>
          <c:y val="0.2002525662939818"/>
        </c:manualLayout>
      </c:layout>
      <c:overlay val="0"/>
      <c:txPr>
        <a:bodyPr/>
        <a:lstStyle/>
        <a:p>
          <a:pPr lvl="0">
            <a:defRPr b="0" i="0" sz="800">
              <a:solidFill>
                <a:srgbClr val="000000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  <a:r>
              <a:rPr b="0" i="0" sz="900">
                <a:solidFill>
                  <a:srgbClr val="000000"/>
                </a:solidFill>
                <a:latin typeface="Arial"/>
              </a:rPr>
              <a:t>Daily Totals</a:t>
            </a:r>
          </a:p>
        </c:rich>
      </c:tx>
      <c:layout>
        <c:manualLayout>
          <c:xMode val="edge"/>
          <c:yMode val="edge"/>
          <c:x val="0.46288659793814496"/>
          <c:y val="0.03636363636363636"/>
        </c:manualLayout>
      </c:layout>
      <c:overlay val="0"/>
    </c:title>
    <c:plotArea>
      <c:layout>
        <c:manualLayout>
          <c:xMode val="edge"/>
          <c:yMode val="edge"/>
          <c:x val="0.05979384453217857"/>
          <c:y val="0.11636363636363649"/>
          <c:w val="0.9268045902487668"/>
          <c:h val="0.7600000000000008"/>
        </c:manualLayout>
      </c:layout>
      <c:barChart>
        <c:barDir val="col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Volumetric2!$B$3:$J$3</c:f>
            </c:strRef>
          </c:cat>
          <c:val>
            <c:numRef>
              <c:f>Volumetric2!$B$33:$J$33</c:f>
              <c:numCache/>
            </c:numRef>
          </c:val>
        </c:ser>
        <c:axId val="75699735"/>
        <c:axId val="1817506038"/>
      </c:barChart>
      <c:catAx>
        <c:axId val="75699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817506038"/>
      </c:catAx>
      <c:valAx>
        <c:axId val="18175060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z="900">
                    <a:solidFill>
                      <a:srgbClr val="000000"/>
                    </a:solidFill>
                    <a:latin typeface="Arial"/>
                  </a:rPr>
                  <a:t>no. of vehicles</a:t>
                </a:r>
              </a:p>
            </c:rich>
          </c:tx>
          <c:layout>
            <c:manualLayout>
              <c:xMode val="edge"/>
              <c:yMode val="edge"/>
              <c:x val="0.003092783505154641"/>
              <c:y val="0.34181818181818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75699735"/>
      </c:valAx>
      <c:spPr>
        <a:solidFill>
          <a:srgbClr val="CCFFFF"/>
        </a:solidFill>
      </c:spPr>
    </c:plotArea>
    <c:plotVisOnly val="1"/>
  </c:chart>
  <c:spPr>
    <a:solidFill>
      <a:srgbClr val="FFFFFF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218</xdr:row>
      <xdr:rowOff>57150</xdr:rowOff>
    </xdr:from>
    <xdr:ext cx="10601325" cy="3133725"/>
    <xdr:graphicFrame>
      <xdr:nvGraphicFramePr>
        <xdr:cNvPr id="35663089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218</xdr:row>
      <xdr:rowOff>0</xdr:rowOff>
    </xdr:from>
    <xdr:ext cx="5457825" cy="2809875"/>
    <xdr:graphicFrame>
      <xdr:nvGraphicFramePr>
        <xdr:cNvPr id="169516502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114300</xdr:colOff>
      <xdr:row>217</xdr:row>
      <xdr:rowOff>180975</xdr:rowOff>
    </xdr:from>
    <xdr:ext cx="4410075" cy="2809875"/>
    <xdr:graphicFrame>
      <xdr:nvGraphicFramePr>
        <xdr:cNvPr id="199101673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38</xdr:row>
      <xdr:rowOff>0</xdr:rowOff>
    </xdr:from>
    <xdr:ext cx="9239250" cy="2743200"/>
    <xdr:graphicFrame>
      <xdr:nvGraphicFramePr>
        <xdr:cNvPr id="29557566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218</xdr:row>
      <xdr:rowOff>57150</xdr:rowOff>
    </xdr:from>
    <xdr:ext cx="10591800" cy="3133725"/>
    <xdr:graphicFrame>
      <xdr:nvGraphicFramePr>
        <xdr:cNvPr id="830162089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218</xdr:row>
      <xdr:rowOff>0</xdr:rowOff>
    </xdr:from>
    <xdr:ext cx="5457825" cy="2809875"/>
    <xdr:graphicFrame>
      <xdr:nvGraphicFramePr>
        <xdr:cNvPr id="542490234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9</xdr:col>
      <xdr:colOff>152400</xdr:colOff>
      <xdr:row>218</xdr:row>
      <xdr:rowOff>9525</xdr:rowOff>
    </xdr:from>
    <xdr:ext cx="4410075" cy="2809875"/>
    <xdr:graphicFrame>
      <xdr:nvGraphicFramePr>
        <xdr:cNvPr id="1935448876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38</xdr:row>
      <xdr:rowOff>0</xdr:rowOff>
    </xdr:from>
    <xdr:ext cx="9239250" cy="2743200"/>
    <xdr:graphicFrame>
      <xdr:nvGraphicFramePr>
        <xdr:cNvPr id="110359482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448550" cy="44958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20.57"/>
    <col customWidth="1" min="3" max="3" width="9.86"/>
    <col customWidth="1" min="4" max="4" width="9.29"/>
    <col customWidth="1" min="5" max="6" width="16.0"/>
    <col customWidth="1" min="7" max="7" width="7.71"/>
    <col customWidth="1" min="8" max="12" width="11.71"/>
    <col customWidth="1" min="13" max="13" width="6.14"/>
    <col customWidth="1" min="14" max="14" width="6.86"/>
    <col customWidth="1" min="15" max="15" width="5.57"/>
    <col customWidth="1" min="16" max="16" width="6.14"/>
    <col customWidth="1" min="17" max="18" width="6.29"/>
    <col customWidth="1" min="19" max="26" width="8.71"/>
  </cols>
  <sheetData>
    <row r="1" ht="16.5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5" t="str">
        <f>B5</f>
        <v>DE BEAUVOIR ROAD, NORTH OF BUCKINGHAM ROAD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8.5" customHeight="1">
      <c r="A2" s="1"/>
      <c r="B2" s="2"/>
      <c r="C2" s="7"/>
      <c r="D2" s="7"/>
      <c r="E2" s="7"/>
      <c r="F2" s="3"/>
      <c r="G2" s="3"/>
      <c r="H2" s="3"/>
      <c r="I2" s="4"/>
      <c r="J2" s="4"/>
      <c r="K2" s="4"/>
      <c r="L2" s="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7.0" customHeight="1">
      <c r="A3" s="9"/>
      <c r="B3" s="10"/>
      <c r="C3" s="10"/>
      <c r="D3" s="10"/>
      <c r="E3" s="10"/>
      <c r="F3" s="10"/>
      <c r="G3" s="11"/>
      <c r="H3" s="11"/>
      <c r="I3" s="11"/>
      <c r="J3" s="11"/>
      <c r="K3" s="12"/>
      <c r="L3" s="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4.0" customHeight="1">
      <c r="A4" s="14" t="s">
        <v>0</v>
      </c>
      <c r="B4" s="15" t="s">
        <v>1</v>
      </c>
      <c r="C4" s="16" t="s">
        <v>2</v>
      </c>
      <c r="D4" s="16"/>
      <c r="E4" s="17" t="s">
        <v>3</v>
      </c>
      <c r="F4" s="17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2" t="s">
        <v>9</v>
      </c>
      <c r="L4" s="19" t="s">
        <v>10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9.75" customHeight="1">
      <c r="A5" s="20" t="s">
        <v>11</v>
      </c>
      <c r="B5" s="20" t="s">
        <v>12</v>
      </c>
      <c r="C5" s="21" t="s">
        <v>13</v>
      </c>
      <c r="D5" s="22"/>
      <c r="E5" s="23">
        <v>44877.0</v>
      </c>
      <c r="F5" s="23">
        <f>E5+6</f>
        <v>44883</v>
      </c>
      <c r="G5" s="20">
        <v>20.0</v>
      </c>
      <c r="H5" s="24">
        <f>Speed1!B217</f>
        <v>4005</v>
      </c>
      <c r="I5" s="24">
        <f>Volumetric1!I33</f>
        <v>584.6</v>
      </c>
      <c r="J5" s="24">
        <f t="shared" ref="J5:J6" si="2">H5/7</f>
        <v>572.1428571</v>
      </c>
      <c r="K5" s="25">
        <f>Speed1!C217</f>
        <v>19.3</v>
      </c>
      <c r="L5" s="25">
        <f>Speed1!D217</f>
        <v>15.3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39.0" customHeight="1">
      <c r="A6" s="27"/>
      <c r="B6" s="27"/>
      <c r="C6" s="21" t="s">
        <v>14</v>
      </c>
      <c r="D6" s="22"/>
      <c r="E6" s="23">
        <f t="shared" ref="E6:F6" si="1">E5</f>
        <v>44877</v>
      </c>
      <c r="F6" s="23">
        <f t="shared" si="1"/>
        <v>44883</v>
      </c>
      <c r="G6" s="27"/>
      <c r="H6" s="24">
        <f>Speed2!B217</f>
        <v>2008</v>
      </c>
      <c r="I6" s="24">
        <f>Volumetric2!I33</f>
        <v>284.6</v>
      </c>
      <c r="J6" s="24">
        <f t="shared" si="2"/>
        <v>286.8571429</v>
      </c>
      <c r="K6" s="25">
        <f>Speed2!C217</f>
        <v>18.2</v>
      </c>
      <c r="L6" s="25">
        <f>Speed2!D217</f>
        <v>14.3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12.75" customHeight="1">
      <c r="A7" s="28"/>
      <c r="B7" s="28"/>
      <c r="C7" s="28"/>
      <c r="D7" s="28"/>
      <c r="E7" s="28"/>
      <c r="F7" s="28"/>
      <c r="G7" s="28"/>
      <c r="H7" s="6"/>
      <c r="I7" s="6"/>
      <c r="J7" s="6"/>
      <c r="K7" s="6"/>
      <c r="L7" s="28"/>
      <c r="M7" s="28"/>
      <c r="N7" s="28"/>
      <c r="O7" s="28"/>
      <c r="P7" s="28"/>
      <c r="Q7" s="28"/>
      <c r="R7" s="28"/>
      <c r="S7" s="26"/>
      <c r="T7" s="26"/>
      <c r="U7" s="26"/>
      <c r="V7" s="26"/>
      <c r="W7" s="26"/>
      <c r="X7" s="26"/>
      <c r="Y7" s="26"/>
      <c r="Z7" s="26"/>
    </row>
    <row r="8" ht="12.75" customHeight="1">
      <c r="A8" s="28"/>
      <c r="B8" s="29"/>
      <c r="C8" s="28"/>
      <c r="D8" s="28"/>
      <c r="E8" s="28"/>
      <c r="F8" s="28"/>
      <c r="G8" s="28"/>
      <c r="H8" s="6"/>
      <c r="I8" s="6"/>
      <c r="J8" s="6"/>
      <c r="K8" s="6"/>
      <c r="L8" s="28"/>
      <c r="M8" s="28"/>
      <c r="N8" s="28"/>
      <c r="O8" s="28"/>
      <c r="P8" s="28"/>
      <c r="Q8" s="28"/>
      <c r="R8" s="28"/>
      <c r="S8" s="26"/>
      <c r="T8" s="26"/>
      <c r="U8" s="26"/>
      <c r="V8" s="26"/>
      <c r="W8" s="26"/>
      <c r="X8" s="26"/>
      <c r="Y8" s="26"/>
      <c r="Z8" s="26"/>
    </row>
    <row r="9" ht="12.75" customHeight="1">
      <c r="A9" s="28"/>
      <c r="B9" s="28"/>
      <c r="C9" s="28"/>
      <c r="D9" s="28"/>
      <c r="E9" s="28"/>
      <c r="F9" s="28"/>
      <c r="G9" s="28"/>
      <c r="H9" s="6"/>
      <c r="I9" s="6"/>
      <c r="J9" s="6"/>
      <c r="K9" s="6"/>
      <c r="L9" s="28"/>
      <c r="M9" s="28"/>
      <c r="N9" s="28"/>
      <c r="O9" s="28"/>
      <c r="P9" s="28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2.75" customHeight="1">
      <c r="A10" s="28"/>
      <c r="B10" s="28"/>
      <c r="C10" s="28"/>
      <c r="D10" s="28"/>
      <c r="E10" s="28"/>
      <c r="F10" s="28"/>
      <c r="G10" s="28"/>
      <c r="H10" s="6"/>
      <c r="I10" s="6"/>
      <c r="J10" s="6"/>
      <c r="K10" s="6"/>
      <c r="L10" s="28"/>
      <c r="M10" s="28"/>
      <c r="N10" s="28"/>
      <c r="O10" s="28"/>
      <c r="P10" s="28"/>
      <c r="Q10" s="28"/>
      <c r="R10" s="28"/>
      <c r="S10" s="26"/>
      <c r="T10" s="26"/>
      <c r="U10" s="26"/>
      <c r="V10" s="26"/>
      <c r="W10" s="26"/>
      <c r="X10" s="26"/>
      <c r="Y10" s="26"/>
      <c r="Z10" s="26"/>
    </row>
    <row r="11" ht="12.75" customHeight="1">
      <c r="A11" s="28"/>
      <c r="B11" s="28"/>
      <c r="C11" s="28"/>
      <c r="D11" s="28"/>
      <c r="E11" s="28"/>
      <c r="F11" s="28"/>
      <c r="G11" s="28"/>
      <c r="H11" s="6"/>
      <c r="I11" s="6"/>
      <c r="J11" s="6"/>
      <c r="K11" s="6"/>
      <c r="L11" s="28"/>
      <c r="M11" s="28"/>
      <c r="N11" s="28"/>
      <c r="O11" s="28"/>
      <c r="P11" s="28"/>
      <c r="Q11" s="28"/>
      <c r="R11" s="28"/>
      <c r="S11" s="26"/>
      <c r="T11" s="26"/>
      <c r="U11" s="26"/>
      <c r="V11" s="26"/>
      <c r="W11" s="26"/>
      <c r="X11" s="26"/>
      <c r="Y11" s="26"/>
      <c r="Z11" s="26"/>
    </row>
    <row r="12" ht="12.75" customHeight="1">
      <c r="A12" s="28"/>
      <c r="B12" s="28"/>
      <c r="C12" s="28"/>
      <c r="D12" s="28"/>
      <c r="E12" s="28"/>
      <c r="F12" s="28"/>
      <c r="G12" s="28"/>
      <c r="H12" s="6"/>
      <c r="I12" s="6"/>
      <c r="J12" s="6"/>
      <c r="K12" s="6"/>
      <c r="L12" s="28"/>
      <c r="M12" s="28"/>
      <c r="N12" s="28"/>
      <c r="O12" s="28"/>
      <c r="P12" s="28"/>
      <c r="Q12" s="28"/>
      <c r="R12" s="28"/>
      <c r="S12" s="26"/>
      <c r="T12" s="26"/>
      <c r="U12" s="26"/>
      <c r="V12" s="26"/>
      <c r="W12" s="26"/>
      <c r="X12" s="26"/>
      <c r="Y12" s="26"/>
      <c r="Z12" s="26"/>
    </row>
    <row r="13" ht="12.75" customHeight="1">
      <c r="A13" s="28"/>
      <c r="B13" s="28"/>
      <c r="C13" s="28"/>
      <c r="D13" s="28"/>
      <c r="E13" s="28"/>
      <c r="F13" s="28"/>
      <c r="G13" s="28"/>
      <c r="H13" s="6"/>
      <c r="I13" s="6"/>
      <c r="J13" s="6"/>
      <c r="K13" s="6"/>
      <c r="L13" s="28"/>
      <c r="M13" s="28"/>
      <c r="N13" s="28"/>
      <c r="O13" s="28"/>
      <c r="P13" s="28"/>
      <c r="Q13" s="28"/>
      <c r="R13" s="28"/>
      <c r="S13" s="30"/>
      <c r="T13" s="30"/>
      <c r="U13" s="30"/>
      <c r="V13" s="30"/>
      <c r="W13" s="30"/>
      <c r="X13" s="30"/>
      <c r="Y13" s="30"/>
      <c r="Z13" s="30"/>
    </row>
    <row r="14" ht="12.75" customHeight="1">
      <c r="A14" s="28"/>
      <c r="B14" s="28"/>
      <c r="C14" s="28"/>
      <c r="D14" s="28"/>
      <c r="E14" s="28"/>
      <c r="F14" s="28"/>
      <c r="G14" s="28"/>
      <c r="H14" s="6"/>
      <c r="I14" s="6"/>
      <c r="J14" s="6"/>
      <c r="K14" s="6"/>
      <c r="L14" s="28"/>
      <c r="M14" s="28"/>
      <c r="N14" s="28"/>
      <c r="O14" s="28"/>
      <c r="P14" s="28"/>
      <c r="Q14" s="28"/>
      <c r="R14" s="28"/>
      <c r="S14" s="30"/>
      <c r="T14" s="30"/>
      <c r="U14" s="30"/>
      <c r="V14" s="30"/>
      <c r="W14" s="30"/>
      <c r="X14" s="30"/>
      <c r="Y14" s="30"/>
      <c r="Z14" s="30"/>
    </row>
    <row r="15" ht="12.75" customHeight="1">
      <c r="A15" s="28"/>
      <c r="B15" s="28"/>
      <c r="C15" s="28"/>
      <c r="D15" s="28"/>
      <c r="E15" s="28"/>
      <c r="F15" s="28"/>
      <c r="G15" s="28"/>
      <c r="H15" s="6"/>
      <c r="I15" s="6"/>
      <c r="J15" s="6"/>
      <c r="K15" s="6"/>
      <c r="L15" s="28"/>
      <c r="M15" s="28"/>
      <c r="N15" s="28">
        <f>(H5+H6)/7</f>
        <v>859</v>
      </c>
      <c r="O15" s="28"/>
      <c r="P15" s="28"/>
      <c r="Q15" s="28"/>
      <c r="R15" s="28"/>
      <c r="S15" s="30"/>
      <c r="T15" s="30"/>
      <c r="U15" s="30"/>
      <c r="V15" s="30"/>
      <c r="W15" s="30"/>
      <c r="X15" s="30"/>
      <c r="Y15" s="30"/>
      <c r="Z15" s="30"/>
    </row>
    <row r="16" ht="12.75" customHeight="1">
      <c r="A16" s="28"/>
      <c r="B16" s="28"/>
      <c r="C16" s="28"/>
      <c r="D16" s="28"/>
      <c r="E16" s="28"/>
      <c r="F16" s="28"/>
      <c r="G16" s="28"/>
      <c r="H16" s="6"/>
      <c r="I16" s="6"/>
      <c r="J16" s="6"/>
      <c r="K16" s="6"/>
      <c r="L16" s="28"/>
      <c r="M16" s="28"/>
      <c r="N16" s="28"/>
      <c r="O16" s="28"/>
      <c r="P16" s="28"/>
      <c r="Q16" s="28"/>
      <c r="R16" s="28"/>
      <c r="S16" s="30"/>
      <c r="T16" s="30"/>
      <c r="U16" s="30"/>
      <c r="V16" s="30"/>
      <c r="W16" s="30"/>
      <c r="X16" s="30"/>
      <c r="Y16" s="30"/>
      <c r="Z16" s="30"/>
    </row>
    <row r="17" ht="12.75" customHeight="1">
      <c r="A17" s="28"/>
      <c r="B17" s="28"/>
      <c r="C17" s="28"/>
      <c r="D17" s="28"/>
      <c r="E17" s="28"/>
      <c r="F17" s="28"/>
      <c r="G17" s="28"/>
      <c r="H17" s="6"/>
      <c r="I17" s="6"/>
      <c r="J17" s="6"/>
      <c r="K17" s="6"/>
      <c r="L17" s="28"/>
      <c r="M17" s="28"/>
      <c r="N17" s="28"/>
      <c r="O17" s="28"/>
      <c r="P17" s="28"/>
      <c r="Q17" s="28"/>
      <c r="R17" s="28"/>
      <c r="S17" s="30"/>
      <c r="T17" s="30"/>
      <c r="U17" s="30"/>
      <c r="V17" s="30"/>
      <c r="W17" s="30"/>
      <c r="X17" s="30"/>
      <c r="Y17" s="30"/>
      <c r="Z17" s="30"/>
    </row>
    <row r="18" ht="12.75" customHeight="1">
      <c r="A18" s="28"/>
      <c r="B18" s="28"/>
      <c r="C18" s="28"/>
      <c r="D18" s="28"/>
      <c r="E18" s="28"/>
      <c r="F18" s="28"/>
      <c r="G18" s="28"/>
      <c r="H18" s="6"/>
      <c r="I18" s="6"/>
      <c r="J18" s="6"/>
      <c r="K18" s="6"/>
      <c r="L18" s="28"/>
      <c r="M18" s="28"/>
      <c r="N18" s="28"/>
      <c r="O18" s="28"/>
      <c r="P18" s="28"/>
      <c r="Q18" s="28"/>
      <c r="R18" s="28"/>
      <c r="S18" s="30"/>
      <c r="T18" s="30"/>
      <c r="U18" s="30"/>
      <c r="V18" s="30"/>
      <c r="W18" s="30"/>
      <c r="X18" s="30"/>
      <c r="Y18" s="30"/>
      <c r="Z18" s="30"/>
    </row>
    <row r="19" ht="12.75" customHeight="1">
      <c r="A19" s="28"/>
      <c r="B19" s="28"/>
      <c r="C19" s="28"/>
      <c r="D19" s="28"/>
      <c r="E19" s="28"/>
      <c r="F19" s="28"/>
      <c r="G19" s="28"/>
      <c r="H19" s="6"/>
      <c r="I19" s="6"/>
      <c r="J19" s="6"/>
      <c r="K19" s="6"/>
      <c r="L19" s="28"/>
      <c r="M19" s="28"/>
      <c r="N19" s="28"/>
      <c r="O19" s="28"/>
      <c r="P19" s="28"/>
      <c r="Q19" s="28"/>
      <c r="R19" s="28"/>
      <c r="S19" s="30"/>
      <c r="T19" s="30"/>
      <c r="U19" s="30"/>
      <c r="V19" s="30"/>
      <c r="W19" s="30"/>
      <c r="X19" s="30"/>
      <c r="Y19" s="30"/>
      <c r="Z19" s="30"/>
    </row>
    <row r="20" ht="12.75" customHeight="1">
      <c r="A20" s="28"/>
      <c r="B20" s="28"/>
      <c r="C20" s="28"/>
      <c r="D20" s="28"/>
      <c r="E20" s="28"/>
      <c r="F20" s="28"/>
      <c r="G20" s="28"/>
      <c r="H20" s="6"/>
      <c r="I20" s="6"/>
      <c r="J20" s="6"/>
      <c r="K20" s="6"/>
      <c r="L20" s="28"/>
      <c r="M20" s="28"/>
      <c r="N20" s="28"/>
      <c r="O20" s="28"/>
      <c r="P20" s="28"/>
      <c r="Q20" s="28"/>
      <c r="R20" s="28"/>
      <c r="S20" s="30"/>
      <c r="T20" s="30"/>
      <c r="U20" s="30"/>
      <c r="V20" s="30"/>
      <c r="W20" s="30"/>
      <c r="X20" s="30"/>
      <c r="Y20" s="30"/>
      <c r="Z20" s="30"/>
    </row>
    <row r="21" ht="12.75" customHeight="1">
      <c r="A21" s="28"/>
      <c r="B21" s="28"/>
      <c r="C21" s="28"/>
      <c r="D21" s="28"/>
      <c r="E21" s="28"/>
      <c r="F21" s="28"/>
      <c r="G21" s="28"/>
      <c r="H21" s="6"/>
      <c r="I21" s="6"/>
      <c r="J21" s="6"/>
      <c r="K21" s="6"/>
      <c r="L21" s="28"/>
      <c r="M21" s="28"/>
      <c r="N21" s="28"/>
      <c r="O21" s="28"/>
      <c r="P21" s="28"/>
      <c r="Q21" s="28"/>
      <c r="R21" s="28"/>
      <c r="S21" s="30"/>
      <c r="T21" s="30"/>
      <c r="U21" s="30"/>
      <c r="V21" s="30"/>
      <c r="W21" s="30"/>
      <c r="X21" s="30"/>
      <c r="Y21" s="30"/>
      <c r="Z21" s="30"/>
    </row>
    <row r="22" ht="12.75" customHeight="1">
      <c r="A22" s="28"/>
      <c r="B22" s="28"/>
      <c r="C22" s="28"/>
      <c r="D22" s="28"/>
      <c r="E22" s="28"/>
      <c r="F22" s="28"/>
      <c r="G22" s="28"/>
      <c r="H22" s="6"/>
      <c r="I22" s="6"/>
      <c r="J22" s="6"/>
      <c r="K22" s="6"/>
      <c r="L22" s="28"/>
      <c r="M22" s="28"/>
      <c r="N22" s="28"/>
      <c r="O22" s="28"/>
      <c r="P22" s="28"/>
      <c r="Q22" s="28"/>
      <c r="R22" s="28"/>
      <c r="S22" s="30"/>
      <c r="T22" s="30"/>
      <c r="U22" s="30"/>
      <c r="V22" s="30"/>
      <c r="W22" s="30"/>
      <c r="X22" s="30"/>
      <c r="Y22" s="30"/>
      <c r="Z22" s="30"/>
    </row>
    <row r="23" ht="12.75" customHeight="1">
      <c r="A23" s="28"/>
      <c r="B23" s="28"/>
      <c r="C23" s="28"/>
      <c r="D23" s="28"/>
      <c r="E23" s="28"/>
      <c r="F23" s="28"/>
      <c r="G23" s="28"/>
      <c r="H23" s="6"/>
      <c r="I23" s="6"/>
      <c r="J23" s="6"/>
      <c r="K23" s="6"/>
      <c r="L23" s="28"/>
      <c r="M23" s="28"/>
      <c r="N23" s="28"/>
      <c r="O23" s="28"/>
      <c r="P23" s="28"/>
      <c r="Q23" s="28"/>
      <c r="R23" s="28"/>
      <c r="S23" s="30"/>
      <c r="T23" s="30"/>
      <c r="U23" s="30"/>
      <c r="V23" s="30"/>
      <c r="W23" s="30"/>
      <c r="X23" s="30"/>
      <c r="Y23" s="30"/>
      <c r="Z23" s="30"/>
    </row>
    <row r="24" ht="12.75" customHeight="1">
      <c r="A24" s="28"/>
      <c r="B24" s="28"/>
      <c r="C24" s="28"/>
      <c r="D24" s="28"/>
      <c r="E24" s="28"/>
      <c r="F24" s="28"/>
      <c r="G24" s="28"/>
      <c r="H24" s="6"/>
      <c r="I24" s="6"/>
      <c r="J24" s="6"/>
      <c r="K24" s="6"/>
      <c r="L24" s="28"/>
      <c r="M24" s="28"/>
      <c r="N24" s="28"/>
      <c r="O24" s="28"/>
      <c r="P24" s="28"/>
      <c r="Q24" s="28"/>
      <c r="R24" s="28"/>
      <c r="S24" s="30"/>
      <c r="T24" s="30"/>
      <c r="U24" s="30"/>
      <c r="V24" s="30"/>
      <c r="W24" s="30"/>
      <c r="X24" s="30"/>
      <c r="Y24" s="30"/>
      <c r="Z24" s="30"/>
    </row>
    <row r="25" ht="12.75" customHeight="1">
      <c r="A25" s="28"/>
      <c r="B25" s="28"/>
      <c r="C25" s="28"/>
      <c r="D25" s="28"/>
      <c r="E25" s="28"/>
      <c r="F25" s="28"/>
      <c r="G25" s="28"/>
      <c r="H25" s="6"/>
      <c r="I25" s="6"/>
      <c r="J25" s="6"/>
      <c r="K25" s="6"/>
      <c r="L25" s="28"/>
      <c r="M25" s="28"/>
      <c r="N25" s="28"/>
      <c r="O25" s="28"/>
      <c r="P25" s="28"/>
      <c r="Q25" s="28"/>
      <c r="R25" s="28"/>
      <c r="S25" s="30"/>
      <c r="T25" s="30"/>
      <c r="U25" s="30"/>
      <c r="V25" s="30"/>
      <c r="W25" s="30"/>
      <c r="X25" s="30"/>
      <c r="Y25" s="30"/>
      <c r="Z25" s="30"/>
    </row>
    <row r="26" ht="12.75" customHeight="1">
      <c r="A26" s="28"/>
      <c r="B26" s="28"/>
      <c r="C26" s="28"/>
      <c r="D26" s="28"/>
      <c r="E26" s="28"/>
      <c r="F26" s="28"/>
      <c r="G26" s="28"/>
      <c r="H26" s="6"/>
      <c r="I26" s="6"/>
      <c r="J26" s="6"/>
      <c r="K26" s="6"/>
      <c r="L26" s="28"/>
      <c r="M26" s="28"/>
      <c r="N26" s="28"/>
      <c r="O26" s="28"/>
      <c r="P26" s="28"/>
      <c r="Q26" s="28"/>
      <c r="R26" s="28"/>
      <c r="S26" s="30"/>
      <c r="T26" s="30"/>
      <c r="U26" s="30"/>
      <c r="V26" s="30"/>
      <c r="W26" s="30"/>
      <c r="X26" s="30"/>
      <c r="Y26" s="30"/>
      <c r="Z26" s="30"/>
    </row>
    <row r="27" ht="12.75" customHeight="1">
      <c r="A27" s="28"/>
      <c r="B27" s="28"/>
      <c r="C27" s="28"/>
      <c r="D27" s="28"/>
      <c r="E27" s="28"/>
      <c r="F27" s="28"/>
      <c r="G27" s="28"/>
      <c r="H27" s="6"/>
      <c r="I27" s="6"/>
      <c r="J27" s="6"/>
      <c r="K27" s="6"/>
      <c r="L27" s="28"/>
      <c r="M27" s="28"/>
      <c r="N27" s="28"/>
      <c r="O27" s="28"/>
      <c r="P27" s="28"/>
      <c r="Q27" s="28"/>
      <c r="R27" s="28"/>
      <c r="S27" s="30"/>
      <c r="T27" s="30"/>
      <c r="U27" s="30"/>
      <c r="V27" s="30"/>
      <c r="W27" s="30"/>
      <c r="X27" s="30"/>
      <c r="Y27" s="30"/>
      <c r="Z27" s="30"/>
    </row>
    <row r="28" ht="12.75" customHeight="1">
      <c r="A28" s="28"/>
      <c r="B28" s="28"/>
      <c r="C28" s="28"/>
      <c r="D28" s="28"/>
      <c r="E28" s="28"/>
      <c r="F28" s="28"/>
      <c r="G28" s="28"/>
      <c r="H28" s="6"/>
      <c r="I28" s="6"/>
      <c r="J28" s="6"/>
      <c r="K28" s="6"/>
      <c r="L28" s="28"/>
      <c r="M28" s="28"/>
      <c r="N28" s="28"/>
      <c r="O28" s="28"/>
      <c r="P28" s="28"/>
      <c r="Q28" s="28"/>
      <c r="R28" s="28"/>
      <c r="S28" s="30"/>
      <c r="T28" s="30"/>
      <c r="U28" s="30"/>
      <c r="V28" s="30"/>
      <c r="W28" s="30"/>
      <c r="X28" s="30"/>
      <c r="Y28" s="30"/>
      <c r="Z28" s="30"/>
    </row>
    <row r="29" ht="12.75" customHeight="1">
      <c r="A29" s="28"/>
      <c r="B29" s="28"/>
      <c r="C29" s="28"/>
      <c r="D29" s="28"/>
      <c r="E29" s="28"/>
      <c r="F29" s="28"/>
      <c r="G29" s="28"/>
      <c r="H29" s="6"/>
      <c r="I29" s="6"/>
      <c r="J29" s="6"/>
      <c r="K29" s="6"/>
      <c r="L29" s="28"/>
      <c r="M29" s="28"/>
      <c r="N29" s="28"/>
      <c r="O29" s="28"/>
      <c r="P29" s="28"/>
      <c r="Q29" s="28"/>
      <c r="R29" s="28"/>
      <c r="S29" s="30"/>
      <c r="T29" s="30"/>
      <c r="U29" s="30"/>
      <c r="V29" s="30"/>
      <c r="W29" s="30"/>
      <c r="X29" s="30"/>
      <c r="Y29" s="30"/>
      <c r="Z29" s="30"/>
    </row>
    <row r="30" ht="12.75" customHeight="1">
      <c r="A30" s="29" t="s">
        <v>15</v>
      </c>
      <c r="B30" s="28"/>
      <c r="C30" s="28"/>
      <c r="D30" s="28"/>
      <c r="E30" s="28"/>
      <c r="F30" s="28"/>
      <c r="G30" s="28"/>
      <c r="H30" s="6"/>
      <c r="I30" s="6"/>
      <c r="J30" s="6"/>
      <c r="K30" s="6"/>
      <c r="L30" s="28"/>
      <c r="M30" s="28"/>
      <c r="N30" s="28"/>
      <c r="O30" s="28"/>
      <c r="P30" s="28"/>
      <c r="Q30" s="28"/>
      <c r="R30" s="28"/>
      <c r="S30" s="30"/>
      <c r="T30" s="30"/>
      <c r="U30" s="30"/>
      <c r="V30" s="30"/>
      <c r="W30" s="30"/>
      <c r="X30" s="30"/>
      <c r="Y30" s="30"/>
      <c r="Z30" s="30"/>
    </row>
    <row r="31" ht="12.75" customHeight="1">
      <c r="A31" s="29" t="s">
        <v>16</v>
      </c>
      <c r="B31" s="28"/>
      <c r="C31" s="28"/>
      <c r="D31" s="28"/>
      <c r="E31" s="28"/>
      <c r="F31" s="28"/>
      <c r="G31" s="28"/>
      <c r="H31" s="6"/>
      <c r="I31" s="6"/>
      <c r="J31" s="6"/>
      <c r="K31" s="6"/>
      <c r="L31" s="28"/>
      <c r="M31" s="28"/>
      <c r="N31" s="28"/>
      <c r="O31" s="28"/>
      <c r="P31" s="28"/>
      <c r="Q31" s="28"/>
      <c r="R31" s="28"/>
      <c r="S31" s="30"/>
      <c r="T31" s="30"/>
      <c r="U31" s="30"/>
      <c r="V31" s="30"/>
      <c r="W31" s="30"/>
      <c r="X31" s="30"/>
      <c r="Y31" s="30"/>
      <c r="Z31" s="30"/>
    </row>
    <row r="32" ht="12.75" customHeight="1">
      <c r="A32" s="28"/>
      <c r="B32" s="28"/>
      <c r="C32" s="28"/>
      <c r="D32" s="28"/>
      <c r="E32" s="28"/>
      <c r="F32" s="28"/>
      <c r="G32" s="28"/>
      <c r="H32" s="6"/>
      <c r="I32" s="6"/>
      <c r="J32" s="6"/>
      <c r="K32" s="6"/>
      <c r="L32" s="28"/>
      <c r="M32" s="28"/>
      <c r="N32" s="28"/>
      <c r="O32" s="28"/>
      <c r="P32" s="28"/>
      <c r="Q32" s="28"/>
      <c r="R32" s="28"/>
      <c r="S32" s="30"/>
      <c r="T32" s="30"/>
      <c r="U32" s="30"/>
      <c r="V32" s="30"/>
      <c r="W32" s="30"/>
      <c r="X32" s="30"/>
      <c r="Y32" s="30"/>
      <c r="Z32" s="30"/>
    </row>
    <row r="33" ht="12.75" customHeight="1">
      <c r="A33" s="28"/>
      <c r="B33" s="28"/>
      <c r="C33" s="28"/>
      <c r="D33" s="28"/>
      <c r="E33" s="28"/>
      <c r="F33" s="28"/>
      <c r="G33" s="28"/>
      <c r="H33" s="6"/>
      <c r="I33" s="6"/>
      <c r="J33" s="6"/>
      <c r="K33" s="6"/>
      <c r="L33" s="28"/>
      <c r="M33" s="28"/>
      <c r="N33" s="28"/>
      <c r="O33" s="28"/>
      <c r="P33" s="28"/>
      <c r="Q33" s="28"/>
      <c r="R33" s="28"/>
      <c r="S33" s="30"/>
      <c r="T33" s="30"/>
      <c r="U33" s="30"/>
      <c r="V33" s="30"/>
      <c r="W33" s="30"/>
      <c r="X33" s="30"/>
      <c r="Y33" s="30"/>
      <c r="Z33" s="30"/>
    </row>
    <row r="34" ht="12.75" customHeight="1">
      <c r="A34" s="28"/>
      <c r="B34" s="28"/>
      <c r="C34" s="28"/>
      <c r="D34" s="28"/>
      <c r="E34" s="28"/>
      <c r="F34" s="28"/>
      <c r="G34" s="28"/>
      <c r="H34" s="6"/>
      <c r="I34" s="6"/>
      <c r="J34" s="6"/>
      <c r="K34" s="6"/>
      <c r="L34" s="28"/>
      <c r="M34" s="28"/>
      <c r="N34" s="28"/>
      <c r="O34" s="28"/>
      <c r="P34" s="28"/>
      <c r="Q34" s="28"/>
      <c r="R34" s="28"/>
      <c r="S34" s="30"/>
      <c r="T34" s="30"/>
      <c r="U34" s="30"/>
      <c r="V34" s="30"/>
      <c r="W34" s="30"/>
      <c r="X34" s="30"/>
      <c r="Y34" s="30"/>
      <c r="Z34" s="30"/>
    </row>
    <row r="35" ht="12.75" customHeight="1">
      <c r="A35" s="28"/>
      <c r="B35" s="28"/>
      <c r="C35" s="28"/>
      <c r="D35" s="28"/>
      <c r="E35" s="28"/>
      <c r="F35" s="28"/>
      <c r="G35" s="28"/>
      <c r="H35" s="6"/>
      <c r="I35" s="6"/>
      <c r="J35" s="6"/>
      <c r="K35" s="6"/>
      <c r="L35" s="28"/>
      <c r="M35" s="28"/>
      <c r="N35" s="28"/>
      <c r="O35" s="28"/>
      <c r="P35" s="28"/>
      <c r="Q35" s="28"/>
      <c r="R35" s="28"/>
      <c r="S35" s="30"/>
      <c r="T35" s="30"/>
      <c r="U35" s="30"/>
      <c r="V35" s="30"/>
      <c r="W35" s="30"/>
      <c r="X35" s="30"/>
      <c r="Y35" s="30"/>
      <c r="Z35" s="30"/>
    </row>
    <row r="36" ht="12.75" customHeight="1">
      <c r="A36" s="28"/>
      <c r="B36" s="28"/>
      <c r="C36" s="28"/>
      <c r="D36" s="28"/>
      <c r="E36" s="28"/>
      <c r="F36" s="28"/>
      <c r="G36" s="28"/>
      <c r="H36" s="6"/>
      <c r="I36" s="6"/>
      <c r="J36" s="6"/>
      <c r="K36" s="6"/>
      <c r="L36" s="28"/>
      <c r="M36" s="28"/>
      <c r="N36" s="28"/>
      <c r="O36" s="28"/>
      <c r="P36" s="28"/>
      <c r="Q36" s="28"/>
      <c r="R36" s="28"/>
      <c r="S36" s="30"/>
      <c r="T36" s="30"/>
      <c r="U36" s="30"/>
      <c r="V36" s="30"/>
      <c r="W36" s="30"/>
      <c r="X36" s="30"/>
      <c r="Y36" s="30"/>
      <c r="Z36" s="30"/>
    </row>
    <row r="37" ht="12.75" customHeight="1">
      <c r="A37" s="28"/>
      <c r="B37" s="28"/>
      <c r="C37" s="28"/>
      <c r="D37" s="28"/>
      <c r="E37" s="28"/>
      <c r="F37" s="28"/>
      <c r="G37" s="28"/>
      <c r="H37" s="6"/>
      <c r="I37" s="6" t="s">
        <v>17</v>
      </c>
      <c r="J37" s="6"/>
      <c r="K37" s="6"/>
      <c r="L37" s="28"/>
      <c r="M37" s="28"/>
      <c r="N37" s="28"/>
      <c r="O37" s="28"/>
      <c r="P37" s="28"/>
      <c r="Q37" s="28"/>
      <c r="R37" s="28"/>
      <c r="S37" s="30"/>
      <c r="T37" s="30"/>
      <c r="U37" s="30"/>
      <c r="V37" s="30"/>
      <c r="W37" s="30"/>
      <c r="X37" s="30"/>
      <c r="Y37" s="30"/>
      <c r="Z37" s="30"/>
    </row>
    <row r="38" ht="12.75" customHeight="1">
      <c r="A38" s="28"/>
      <c r="B38" s="28"/>
      <c r="C38" s="28"/>
      <c r="D38" s="28"/>
      <c r="E38" s="28"/>
      <c r="F38" s="28"/>
      <c r="G38" s="28"/>
      <c r="H38" s="6"/>
      <c r="I38" s="6"/>
      <c r="J38" s="6"/>
      <c r="K38" s="6"/>
      <c r="L38" s="28"/>
      <c r="M38" s="28"/>
      <c r="N38" s="28"/>
      <c r="O38" s="28"/>
      <c r="P38" s="28"/>
      <c r="Q38" s="28"/>
      <c r="R38" s="28"/>
      <c r="S38" s="30"/>
      <c r="T38" s="30"/>
      <c r="U38" s="30"/>
      <c r="V38" s="30"/>
      <c r="W38" s="30"/>
      <c r="X38" s="30"/>
      <c r="Y38" s="30"/>
      <c r="Z38" s="30"/>
    </row>
    <row r="39" ht="12.75" customHeight="1">
      <c r="A39" s="28"/>
      <c r="B39" s="28"/>
      <c r="C39" s="28"/>
      <c r="D39" s="28"/>
      <c r="E39" s="28"/>
      <c r="F39" s="28"/>
      <c r="G39" s="28"/>
      <c r="H39" s="6"/>
      <c r="I39" s="6"/>
      <c r="J39" s="6"/>
      <c r="K39" s="6"/>
      <c r="L39" s="28"/>
      <c r="M39" s="28"/>
      <c r="N39" s="28"/>
      <c r="O39" s="28"/>
      <c r="P39" s="28"/>
      <c r="Q39" s="28"/>
      <c r="R39" s="28"/>
      <c r="S39" s="30"/>
      <c r="T39" s="30"/>
      <c r="U39" s="30"/>
      <c r="V39" s="30"/>
      <c r="W39" s="30"/>
      <c r="X39" s="30"/>
      <c r="Y39" s="30"/>
      <c r="Z39" s="30"/>
    </row>
    <row r="40" ht="12.75" customHeight="1">
      <c r="A40" s="28"/>
      <c r="B40" s="28"/>
      <c r="C40" s="28"/>
      <c r="D40" s="28"/>
      <c r="E40" s="28"/>
      <c r="F40" s="28"/>
      <c r="G40" s="28"/>
      <c r="H40" s="6"/>
      <c r="I40" s="6"/>
      <c r="J40" s="6"/>
      <c r="K40" s="6"/>
      <c r="L40" s="28"/>
      <c r="M40" s="28"/>
      <c r="N40" s="28"/>
      <c r="O40" s="28"/>
      <c r="P40" s="28"/>
      <c r="Q40" s="28"/>
      <c r="R40" s="28"/>
      <c r="S40" s="30"/>
      <c r="T40" s="30"/>
      <c r="U40" s="30"/>
      <c r="V40" s="30"/>
      <c r="W40" s="30"/>
      <c r="X40" s="30"/>
      <c r="Y40" s="30"/>
      <c r="Z40" s="30"/>
    </row>
    <row r="41" ht="12.75" customHeight="1">
      <c r="A41" s="28"/>
      <c r="B41" s="28"/>
      <c r="C41" s="28"/>
      <c r="D41" s="28"/>
      <c r="E41" s="28"/>
      <c r="F41" s="28"/>
      <c r="G41" s="28"/>
      <c r="H41" s="6"/>
      <c r="I41" s="6"/>
      <c r="J41" s="6"/>
      <c r="K41" s="6"/>
      <c r="L41" s="28"/>
      <c r="M41" s="28"/>
      <c r="N41" s="28"/>
      <c r="O41" s="28"/>
      <c r="P41" s="28"/>
      <c r="Q41" s="28"/>
      <c r="R41" s="28"/>
      <c r="S41" s="30"/>
      <c r="T41" s="30"/>
      <c r="U41" s="30"/>
      <c r="V41" s="30"/>
      <c r="W41" s="30"/>
      <c r="X41" s="30"/>
      <c r="Y41" s="30"/>
      <c r="Z41" s="30"/>
    </row>
    <row r="42" ht="12.75" customHeight="1">
      <c r="A42" s="28"/>
      <c r="B42" s="28"/>
      <c r="C42" s="28"/>
      <c r="D42" s="28"/>
      <c r="E42" s="28"/>
      <c r="F42" s="28"/>
      <c r="G42" s="28"/>
      <c r="H42" s="6"/>
      <c r="I42" s="6"/>
      <c r="J42" s="6"/>
      <c r="K42" s="6"/>
      <c r="L42" s="28"/>
      <c r="M42" s="28"/>
      <c r="N42" s="28"/>
      <c r="O42" s="28"/>
      <c r="P42" s="28"/>
      <c r="Q42" s="28"/>
      <c r="R42" s="28"/>
      <c r="S42" s="30"/>
      <c r="T42" s="30"/>
      <c r="U42" s="30"/>
      <c r="V42" s="30"/>
      <c r="W42" s="30"/>
      <c r="X42" s="30"/>
      <c r="Y42" s="30"/>
      <c r="Z42" s="30"/>
    </row>
    <row r="43" ht="12.75" customHeight="1">
      <c r="A43" s="28"/>
      <c r="B43" s="28"/>
      <c r="C43" s="28"/>
      <c r="D43" s="28"/>
      <c r="E43" s="28"/>
      <c r="F43" s="28"/>
      <c r="G43" s="28"/>
      <c r="H43" s="6"/>
      <c r="I43" s="6"/>
      <c r="J43" s="6"/>
      <c r="K43" s="6"/>
      <c r="L43" s="28"/>
      <c r="M43" s="28"/>
      <c r="N43" s="28"/>
      <c r="O43" s="28"/>
      <c r="P43" s="28"/>
      <c r="Q43" s="28"/>
      <c r="R43" s="28"/>
      <c r="S43" s="30"/>
      <c r="T43" s="30"/>
      <c r="U43" s="30"/>
      <c r="V43" s="30"/>
      <c r="W43" s="30"/>
      <c r="X43" s="30"/>
      <c r="Y43" s="30"/>
      <c r="Z43" s="30"/>
    </row>
    <row r="44" ht="12.75" customHeight="1">
      <c r="A44" s="30"/>
      <c r="B44" s="28"/>
      <c r="C44" s="28"/>
      <c r="D44" s="28"/>
      <c r="E44" s="28"/>
      <c r="F44" s="28"/>
      <c r="G44" s="28"/>
      <c r="H44" s="6"/>
      <c r="I44" s="6"/>
      <c r="J44" s="6"/>
      <c r="K44" s="6"/>
      <c r="L44" s="28"/>
      <c r="M44" s="28"/>
      <c r="N44" s="28"/>
      <c r="O44" s="28"/>
      <c r="P44" s="28"/>
      <c r="Q44" s="28"/>
      <c r="R44" s="28"/>
      <c r="S44" s="30"/>
      <c r="T44" s="30"/>
      <c r="U44" s="30"/>
      <c r="V44" s="30"/>
      <c r="W44" s="30"/>
      <c r="X44" s="30"/>
      <c r="Y44" s="30"/>
      <c r="Z44" s="30"/>
    </row>
    <row r="45" ht="12.75" customHeight="1">
      <c r="A45" s="30"/>
      <c r="B45" s="28"/>
      <c r="C45" s="28"/>
      <c r="D45" s="28"/>
      <c r="E45" s="28"/>
      <c r="F45" s="28"/>
      <c r="G45" s="28"/>
      <c r="H45" s="6"/>
      <c r="I45" s="6"/>
      <c r="J45" s="6"/>
      <c r="K45" s="6"/>
      <c r="L45" s="28"/>
      <c r="M45" s="28"/>
      <c r="N45" s="28"/>
      <c r="O45" s="28"/>
      <c r="P45" s="28"/>
      <c r="Q45" s="28"/>
      <c r="R45" s="28"/>
      <c r="S45" s="30"/>
      <c r="T45" s="30"/>
      <c r="U45" s="30"/>
      <c r="V45" s="30"/>
      <c r="W45" s="30"/>
      <c r="X45" s="30"/>
      <c r="Y45" s="30"/>
      <c r="Z45" s="30"/>
    </row>
    <row r="46" ht="12.75" customHeight="1">
      <c r="A46" s="28"/>
      <c r="B46" s="28"/>
      <c r="C46" s="28"/>
      <c r="D46" s="28"/>
      <c r="E46" s="28"/>
      <c r="F46" s="28"/>
      <c r="G46" s="28"/>
      <c r="H46" s="6"/>
      <c r="I46" s="6"/>
      <c r="J46" s="6"/>
      <c r="K46" s="6"/>
      <c r="L46" s="28"/>
      <c r="M46" s="28"/>
      <c r="N46" s="28"/>
      <c r="O46" s="28"/>
      <c r="P46" s="28"/>
      <c r="Q46" s="28"/>
      <c r="R46" s="28"/>
      <c r="S46" s="30"/>
      <c r="T46" s="30"/>
      <c r="U46" s="30"/>
      <c r="V46" s="30"/>
      <c r="W46" s="30"/>
      <c r="X46" s="30"/>
      <c r="Y46" s="30"/>
      <c r="Z46" s="30"/>
    </row>
    <row r="47" ht="12.75" customHeight="1">
      <c r="A47" s="28"/>
      <c r="B47" s="28"/>
      <c r="C47" s="28"/>
      <c r="D47" s="28"/>
      <c r="E47" s="28"/>
      <c r="F47" s="28"/>
      <c r="G47" s="28"/>
      <c r="H47" s="6"/>
      <c r="I47" s="6"/>
      <c r="J47" s="6"/>
      <c r="K47" s="6"/>
      <c r="L47" s="28"/>
      <c r="M47" s="28"/>
      <c r="N47" s="28"/>
      <c r="O47" s="28"/>
      <c r="P47" s="28"/>
      <c r="Q47" s="28"/>
      <c r="R47" s="28"/>
      <c r="S47" s="30"/>
      <c r="T47" s="30"/>
      <c r="U47" s="30"/>
      <c r="V47" s="30"/>
      <c r="W47" s="30"/>
      <c r="X47" s="30"/>
      <c r="Y47" s="30"/>
      <c r="Z47" s="30"/>
    </row>
    <row r="48" ht="12.75" customHeight="1">
      <c r="A48" s="28"/>
      <c r="B48" s="28"/>
      <c r="C48" s="28"/>
      <c r="D48" s="28"/>
      <c r="E48" s="28"/>
      <c r="F48" s="28"/>
      <c r="G48" s="28"/>
      <c r="H48" s="6"/>
      <c r="I48" s="6"/>
      <c r="J48" s="6"/>
      <c r="K48" s="6"/>
      <c r="L48" s="28"/>
      <c r="M48" s="28"/>
      <c r="N48" s="28"/>
      <c r="O48" s="28"/>
      <c r="P48" s="28"/>
      <c r="Q48" s="28"/>
      <c r="R48" s="28"/>
      <c r="S48" s="30"/>
      <c r="T48" s="30"/>
      <c r="U48" s="30"/>
      <c r="V48" s="30"/>
      <c r="W48" s="30"/>
      <c r="X48" s="30"/>
      <c r="Y48" s="30"/>
      <c r="Z48" s="30"/>
    </row>
    <row r="49" ht="12.75" customHeight="1">
      <c r="A49" s="28"/>
      <c r="B49" s="28"/>
      <c r="C49" s="28"/>
      <c r="D49" s="28"/>
      <c r="E49" s="28"/>
      <c r="F49" s="28"/>
      <c r="G49" s="28"/>
      <c r="H49" s="6"/>
      <c r="I49" s="6"/>
      <c r="J49" s="6"/>
      <c r="K49" s="6"/>
      <c r="L49" s="28"/>
      <c r="M49" s="28"/>
      <c r="N49" s="28"/>
      <c r="O49" s="28"/>
      <c r="P49" s="28"/>
      <c r="Q49" s="28"/>
      <c r="R49" s="28"/>
      <c r="S49" s="30"/>
      <c r="T49" s="30"/>
      <c r="U49" s="30"/>
      <c r="V49" s="30"/>
      <c r="W49" s="30"/>
      <c r="X49" s="30"/>
      <c r="Y49" s="30"/>
      <c r="Z49" s="30"/>
    </row>
    <row r="50" ht="12.75" customHeight="1">
      <c r="A50" s="28"/>
      <c r="B50" s="28"/>
      <c r="C50" s="28"/>
      <c r="D50" s="28"/>
      <c r="E50" s="28"/>
      <c r="F50" s="28"/>
      <c r="G50" s="28"/>
      <c r="H50" s="6"/>
      <c r="I50" s="6"/>
      <c r="J50" s="6"/>
      <c r="K50" s="6"/>
      <c r="L50" s="28"/>
      <c r="M50" s="28"/>
      <c r="N50" s="28"/>
      <c r="O50" s="28"/>
      <c r="P50" s="28"/>
      <c r="Q50" s="28"/>
      <c r="R50" s="28"/>
      <c r="S50" s="30"/>
      <c r="T50" s="30"/>
      <c r="U50" s="30"/>
      <c r="V50" s="30"/>
      <c r="W50" s="30"/>
      <c r="X50" s="30"/>
      <c r="Y50" s="30"/>
      <c r="Z50" s="30"/>
    </row>
    <row r="51" ht="12.75" customHeight="1">
      <c r="A51" s="28"/>
      <c r="B51" s="28"/>
      <c r="C51" s="28"/>
      <c r="D51" s="28"/>
      <c r="E51" s="28"/>
      <c r="F51" s="28"/>
      <c r="G51" s="28"/>
      <c r="H51" s="6"/>
      <c r="I51" s="6"/>
      <c r="J51" s="6"/>
      <c r="K51" s="6"/>
      <c r="L51" s="28"/>
      <c r="M51" s="28"/>
      <c r="N51" s="28"/>
      <c r="O51" s="28"/>
      <c r="P51" s="28"/>
      <c r="Q51" s="28"/>
      <c r="R51" s="28"/>
      <c r="S51" s="30"/>
      <c r="T51" s="30"/>
      <c r="U51" s="30"/>
      <c r="V51" s="30"/>
      <c r="W51" s="30"/>
      <c r="X51" s="30"/>
      <c r="Y51" s="30"/>
      <c r="Z51" s="30"/>
    </row>
    <row r="52" ht="12.75" customHeight="1">
      <c r="A52" s="28"/>
      <c r="B52" s="28"/>
      <c r="C52" s="28"/>
      <c r="D52" s="28"/>
      <c r="E52" s="28"/>
      <c r="F52" s="28"/>
      <c r="G52" s="28"/>
      <c r="H52" s="6"/>
      <c r="I52" s="6"/>
      <c r="J52" s="6"/>
      <c r="K52" s="6"/>
      <c r="L52" s="28"/>
      <c r="M52" s="28"/>
      <c r="N52" s="28"/>
      <c r="O52" s="28"/>
      <c r="P52" s="28"/>
      <c r="Q52" s="28"/>
      <c r="R52" s="28"/>
      <c r="S52" s="30"/>
      <c r="T52" s="30"/>
      <c r="U52" s="30"/>
      <c r="V52" s="30"/>
      <c r="W52" s="30"/>
      <c r="X52" s="30"/>
      <c r="Y52" s="30"/>
      <c r="Z52" s="30"/>
    </row>
    <row r="53" ht="12.75" customHeight="1">
      <c r="A53" s="28"/>
      <c r="B53" s="28"/>
      <c r="C53" s="28"/>
      <c r="D53" s="28"/>
      <c r="E53" s="28"/>
      <c r="F53" s="28"/>
      <c r="G53" s="28"/>
      <c r="H53" s="6"/>
      <c r="I53" s="6"/>
      <c r="J53" s="6"/>
      <c r="K53" s="6"/>
      <c r="L53" s="28"/>
      <c r="M53" s="28"/>
      <c r="N53" s="28"/>
      <c r="O53" s="28"/>
      <c r="P53" s="28"/>
      <c r="Q53" s="28"/>
      <c r="R53" s="28"/>
      <c r="S53" s="30"/>
      <c r="T53" s="30"/>
      <c r="U53" s="30"/>
      <c r="V53" s="30"/>
      <c r="W53" s="30"/>
      <c r="X53" s="30"/>
      <c r="Y53" s="30"/>
      <c r="Z53" s="30"/>
    </row>
    <row r="54" ht="12.75" customHeight="1">
      <c r="A54" s="28"/>
      <c r="B54" s="28"/>
      <c r="C54" s="28"/>
      <c r="D54" s="28"/>
      <c r="E54" s="28"/>
      <c r="F54" s="28"/>
      <c r="G54" s="28"/>
      <c r="H54" s="6"/>
      <c r="I54" s="6"/>
      <c r="J54" s="6"/>
      <c r="K54" s="6"/>
      <c r="L54" s="28"/>
      <c r="M54" s="28"/>
      <c r="N54" s="28"/>
      <c r="O54" s="28"/>
      <c r="P54" s="28"/>
      <c r="Q54" s="28"/>
      <c r="R54" s="28"/>
      <c r="S54" s="30"/>
      <c r="T54" s="30"/>
      <c r="U54" s="30"/>
      <c r="V54" s="30"/>
      <c r="W54" s="30"/>
      <c r="X54" s="30"/>
      <c r="Y54" s="30"/>
      <c r="Z54" s="30"/>
    </row>
    <row r="55" ht="12.75" customHeight="1">
      <c r="A55" s="28"/>
      <c r="B55" s="28"/>
      <c r="C55" s="28"/>
      <c r="D55" s="28"/>
      <c r="E55" s="28"/>
      <c r="F55" s="28"/>
      <c r="G55" s="28"/>
      <c r="H55" s="6"/>
      <c r="I55" s="6"/>
      <c r="J55" s="6"/>
      <c r="K55" s="6"/>
      <c r="L55" s="28"/>
      <c r="M55" s="28"/>
      <c r="N55" s="28"/>
      <c r="O55" s="28"/>
      <c r="P55" s="28"/>
      <c r="Q55" s="28"/>
      <c r="R55" s="28"/>
      <c r="S55" s="30"/>
      <c r="T55" s="30"/>
      <c r="U55" s="30"/>
      <c r="V55" s="30"/>
      <c r="W55" s="30"/>
      <c r="X55" s="30"/>
      <c r="Y55" s="30"/>
      <c r="Z55" s="30"/>
    </row>
    <row r="56" ht="12.75" customHeight="1">
      <c r="A56" s="28"/>
      <c r="B56" s="28"/>
      <c r="C56" s="28"/>
      <c r="D56" s="28"/>
      <c r="E56" s="28"/>
      <c r="F56" s="28"/>
      <c r="G56" s="28"/>
      <c r="H56" s="6"/>
      <c r="I56" s="6"/>
      <c r="J56" s="6"/>
      <c r="K56" s="6"/>
      <c r="L56" s="28"/>
      <c r="M56" s="28"/>
      <c r="N56" s="28"/>
      <c r="O56" s="28"/>
      <c r="P56" s="28"/>
      <c r="Q56" s="28"/>
      <c r="R56" s="28"/>
      <c r="S56" s="30"/>
      <c r="T56" s="30"/>
      <c r="U56" s="30"/>
      <c r="V56" s="30"/>
      <c r="W56" s="30"/>
      <c r="X56" s="30"/>
      <c r="Y56" s="30"/>
      <c r="Z56" s="30"/>
    </row>
    <row r="57" ht="12.75" customHeight="1">
      <c r="A57" s="28"/>
      <c r="B57" s="28"/>
      <c r="C57" s="28"/>
      <c r="D57" s="28"/>
      <c r="E57" s="28"/>
      <c r="F57" s="28"/>
      <c r="G57" s="28"/>
      <c r="H57" s="6"/>
      <c r="I57" s="6"/>
      <c r="J57" s="6"/>
      <c r="K57" s="6"/>
      <c r="L57" s="28"/>
      <c r="M57" s="28"/>
      <c r="N57" s="28"/>
      <c r="O57" s="28"/>
      <c r="P57" s="28"/>
      <c r="Q57" s="28"/>
      <c r="R57" s="28"/>
      <c r="S57" s="30"/>
      <c r="T57" s="30"/>
      <c r="U57" s="30"/>
      <c r="V57" s="30"/>
      <c r="W57" s="30"/>
      <c r="X57" s="30"/>
      <c r="Y57" s="30"/>
      <c r="Z57" s="30"/>
    </row>
    <row r="58" ht="12.75" customHeight="1">
      <c r="A58" s="28"/>
      <c r="B58" s="28"/>
      <c r="C58" s="28"/>
      <c r="D58" s="28"/>
      <c r="E58" s="28"/>
      <c r="F58" s="28"/>
      <c r="G58" s="28"/>
      <c r="H58" s="6"/>
      <c r="I58" s="6"/>
      <c r="J58" s="6"/>
      <c r="K58" s="6"/>
      <c r="L58" s="28"/>
      <c r="M58" s="28"/>
      <c r="N58" s="28"/>
      <c r="O58" s="28"/>
      <c r="P58" s="28"/>
      <c r="Q58" s="28"/>
      <c r="R58" s="28"/>
      <c r="S58" s="30"/>
      <c r="T58" s="30"/>
      <c r="U58" s="30"/>
      <c r="V58" s="30"/>
      <c r="W58" s="30"/>
      <c r="X58" s="30"/>
      <c r="Y58" s="30"/>
      <c r="Z58" s="30"/>
    </row>
    <row r="59" ht="12.75" customHeight="1">
      <c r="A59" s="28"/>
      <c r="B59" s="28"/>
      <c r="C59" s="28"/>
      <c r="D59" s="28"/>
      <c r="E59" s="28"/>
      <c r="F59" s="28"/>
      <c r="G59" s="28"/>
      <c r="H59" s="6"/>
      <c r="I59" s="6"/>
      <c r="J59" s="6"/>
      <c r="K59" s="6"/>
      <c r="L59" s="28"/>
      <c r="M59" s="28"/>
      <c r="N59" s="28"/>
      <c r="O59" s="28"/>
      <c r="P59" s="28"/>
      <c r="Q59" s="28"/>
      <c r="R59" s="28"/>
      <c r="S59" s="30"/>
      <c r="T59" s="30"/>
      <c r="U59" s="30"/>
      <c r="V59" s="30"/>
      <c r="W59" s="30"/>
      <c r="X59" s="30"/>
      <c r="Y59" s="30"/>
      <c r="Z59" s="30"/>
    </row>
    <row r="60" ht="12.75" customHeight="1">
      <c r="A60" s="28"/>
      <c r="B60" s="28"/>
      <c r="C60" s="28"/>
      <c r="D60" s="28"/>
      <c r="E60" s="28"/>
      <c r="F60" s="28"/>
      <c r="G60" s="28"/>
      <c r="H60" s="6"/>
      <c r="I60" s="6"/>
      <c r="J60" s="6"/>
      <c r="K60" s="6"/>
      <c r="L60" s="28"/>
      <c r="M60" s="28"/>
      <c r="N60" s="28"/>
      <c r="O60" s="28"/>
      <c r="P60" s="28"/>
      <c r="Q60" s="28"/>
      <c r="R60" s="28"/>
      <c r="S60" s="30"/>
      <c r="T60" s="30"/>
      <c r="U60" s="30"/>
      <c r="V60" s="30"/>
      <c r="W60" s="30"/>
      <c r="X60" s="30"/>
      <c r="Y60" s="30"/>
      <c r="Z60" s="30"/>
    </row>
    <row r="61" ht="12.75" customHeight="1">
      <c r="A61" s="28"/>
      <c r="B61" s="28"/>
      <c r="C61" s="28"/>
      <c r="D61" s="28"/>
      <c r="E61" s="28"/>
      <c r="F61" s="28"/>
      <c r="G61" s="28"/>
      <c r="H61" s="6"/>
      <c r="I61" s="6"/>
      <c r="J61" s="6"/>
      <c r="K61" s="6"/>
      <c r="L61" s="28"/>
      <c r="M61" s="28"/>
      <c r="N61" s="28"/>
      <c r="O61" s="28"/>
      <c r="P61" s="28"/>
      <c r="Q61" s="28"/>
      <c r="R61" s="28"/>
      <c r="S61" s="30"/>
      <c r="T61" s="30"/>
      <c r="U61" s="30"/>
      <c r="V61" s="30"/>
      <c r="W61" s="30"/>
      <c r="X61" s="30"/>
      <c r="Y61" s="30"/>
      <c r="Z61" s="30"/>
    </row>
    <row r="62" ht="12.75" customHeight="1">
      <c r="A62" s="28"/>
      <c r="B62" s="28"/>
      <c r="C62" s="28"/>
      <c r="D62" s="28"/>
      <c r="E62" s="28"/>
      <c r="F62" s="28"/>
      <c r="G62" s="28"/>
      <c r="H62" s="6"/>
      <c r="I62" s="6"/>
      <c r="J62" s="6"/>
      <c r="K62" s="6"/>
      <c r="L62" s="28"/>
      <c r="M62" s="28"/>
      <c r="N62" s="28"/>
      <c r="O62" s="28"/>
      <c r="P62" s="28"/>
      <c r="Q62" s="28"/>
      <c r="R62" s="28"/>
      <c r="S62" s="30"/>
      <c r="T62" s="30"/>
      <c r="U62" s="30"/>
      <c r="V62" s="30"/>
      <c r="W62" s="30"/>
      <c r="X62" s="30"/>
      <c r="Y62" s="30"/>
      <c r="Z62" s="30"/>
    </row>
    <row r="63" ht="12.75" customHeight="1">
      <c r="A63" s="28"/>
      <c r="B63" s="28"/>
      <c r="C63" s="28"/>
      <c r="D63" s="28"/>
      <c r="E63" s="28"/>
      <c r="F63" s="28"/>
      <c r="G63" s="28"/>
      <c r="H63" s="6"/>
      <c r="I63" s="6"/>
      <c r="J63" s="6"/>
      <c r="K63" s="6"/>
      <c r="L63" s="28"/>
      <c r="M63" s="28"/>
      <c r="N63" s="28"/>
      <c r="O63" s="28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</row>
    <row r="64" ht="12.75" customHeight="1">
      <c r="A64" s="28"/>
      <c r="B64" s="28"/>
      <c r="C64" s="28"/>
      <c r="D64" s="28"/>
      <c r="E64" s="28"/>
      <c r="F64" s="28"/>
      <c r="G64" s="28"/>
      <c r="H64" s="6"/>
      <c r="I64" s="6"/>
      <c r="J64" s="6"/>
      <c r="K64" s="6"/>
      <c r="L64" s="28"/>
      <c r="M64" s="28"/>
      <c r="N64" s="28"/>
      <c r="O64" s="28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</row>
    <row r="65" ht="12.75" customHeight="1">
      <c r="A65" s="28"/>
      <c r="B65" s="28"/>
      <c r="C65" s="28"/>
      <c r="D65" s="28"/>
      <c r="E65" s="28"/>
      <c r="F65" s="28"/>
      <c r="G65" s="28"/>
      <c r="H65" s="6"/>
      <c r="I65" s="6"/>
      <c r="J65" s="6"/>
      <c r="K65" s="6"/>
      <c r="L65" s="28"/>
      <c r="M65" s="28"/>
      <c r="N65" s="28"/>
      <c r="O65" s="28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</row>
    <row r="66" ht="12.75" customHeight="1">
      <c r="A66" s="28"/>
      <c r="B66" s="28"/>
      <c r="C66" s="28"/>
      <c r="D66" s="28"/>
      <c r="E66" s="28"/>
      <c r="F66" s="28"/>
      <c r="G66" s="28"/>
      <c r="H66" s="6"/>
      <c r="I66" s="6"/>
      <c r="J66" s="6"/>
      <c r="K66" s="6"/>
      <c r="L66" s="28"/>
      <c r="M66" s="28"/>
      <c r="N66" s="28"/>
      <c r="O66" s="28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</row>
    <row r="67" ht="12.75" customHeight="1">
      <c r="A67" s="28"/>
      <c r="B67" s="28"/>
      <c r="C67" s="28"/>
      <c r="D67" s="28"/>
      <c r="E67" s="28"/>
      <c r="F67" s="28"/>
      <c r="G67" s="28"/>
      <c r="H67" s="6"/>
      <c r="I67" s="6"/>
      <c r="J67" s="6"/>
      <c r="K67" s="6"/>
      <c r="L67" s="28"/>
      <c r="M67" s="28"/>
      <c r="N67" s="28"/>
      <c r="O67" s="28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</row>
    <row r="68" ht="12.75" customHeight="1">
      <c r="A68" s="28"/>
      <c r="B68" s="28"/>
      <c r="C68" s="28"/>
      <c r="D68" s="28"/>
      <c r="E68" s="28"/>
      <c r="F68" s="28"/>
      <c r="G68" s="28"/>
      <c r="H68" s="6"/>
      <c r="I68" s="6"/>
      <c r="J68" s="6"/>
      <c r="K68" s="6"/>
      <c r="L68" s="28"/>
      <c r="M68" s="28"/>
      <c r="N68" s="28"/>
      <c r="O68" s="28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</row>
    <row r="69" ht="12.75" customHeight="1">
      <c r="A69" s="28"/>
      <c r="B69" s="28"/>
      <c r="C69" s="28"/>
      <c r="D69" s="28"/>
      <c r="E69" s="28"/>
      <c r="F69" s="28"/>
      <c r="G69" s="28"/>
      <c r="H69" s="6"/>
      <c r="I69" s="6"/>
      <c r="J69" s="6"/>
      <c r="K69" s="6"/>
      <c r="L69" s="28"/>
      <c r="M69" s="28"/>
      <c r="N69" s="28"/>
      <c r="O69" s="28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</row>
    <row r="70" ht="12.75" customHeight="1">
      <c r="A70" s="28"/>
      <c r="B70" s="28"/>
      <c r="C70" s="28"/>
      <c r="D70" s="28"/>
      <c r="E70" s="28"/>
      <c r="F70" s="28"/>
      <c r="G70" s="28"/>
      <c r="H70" s="6"/>
      <c r="I70" s="6"/>
      <c r="J70" s="6"/>
      <c r="K70" s="6"/>
      <c r="L70" s="28"/>
      <c r="M70" s="28"/>
      <c r="N70" s="28"/>
      <c r="O70" s="28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</row>
    <row r="71" ht="12.75" customHeight="1">
      <c r="A71" s="28"/>
      <c r="B71" s="28"/>
      <c r="C71" s="28"/>
      <c r="D71" s="28"/>
      <c r="E71" s="28"/>
      <c r="F71" s="28"/>
      <c r="G71" s="28"/>
      <c r="H71" s="6"/>
      <c r="I71" s="6"/>
      <c r="J71" s="6"/>
      <c r="K71" s="6"/>
      <c r="L71" s="28"/>
      <c r="M71" s="28"/>
      <c r="N71" s="28"/>
      <c r="O71" s="28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</row>
    <row r="72" ht="12.75" customHeight="1">
      <c r="A72" s="28"/>
      <c r="B72" s="28"/>
      <c r="C72" s="28"/>
      <c r="D72" s="28"/>
      <c r="E72" s="28"/>
      <c r="F72" s="28"/>
      <c r="G72" s="28"/>
      <c r="H72" s="6"/>
      <c r="I72" s="6"/>
      <c r="J72" s="6"/>
      <c r="K72" s="6"/>
      <c r="L72" s="28"/>
      <c r="M72" s="28"/>
      <c r="N72" s="28"/>
      <c r="O72" s="28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</row>
    <row r="73" ht="12.75" customHeight="1">
      <c r="A73" s="28"/>
      <c r="B73" s="28"/>
      <c r="C73" s="28"/>
      <c r="D73" s="28"/>
      <c r="E73" s="28"/>
      <c r="F73" s="28"/>
      <c r="G73" s="28"/>
      <c r="H73" s="6"/>
      <c r="I73" s="6"/>
      <c r="J73" s="6"/>
      <c r="K73" s="6"/>
      <c r="L73" s="28"/>
      <c r="M73" s="28"/>
      <c r="N73" s="28"/>
      <c r="O73" s="28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</row>
    <row r="74" ht="12.75" customHeight="1">
      <c r="A74" s="28"/>
      <c r="B74" s="28"/>
      <c r="C74" s="28"/>
      <c r="D74" s="28"/>
      <c r="E74" s="28"/>
      <c r="F74" s="28"/>
      <c r="G74" s="28"/>
      <c r="H74" s="6"/>
      <c r="I74" s="6"/>
      <c r="J74" s="6"/>
      <c r="K74" s="6"/>
      <c r="L74" s="28"/>
      <c r="M74" s="28"/>
      <c r="N74" s="28"/>
      <c r="O74" s="28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</row>
    <row r="75" ht="12.75" customHeight="1">
      <c r="A75" s="28"/>
      <c r="B75" s="28"/>
      <c r="C75" s="28"/>
      <c r="D75" s="28"/>
      <c r="E75" s="28"/>
      <c r="F75" s="28"/>
      <c r="G75" s="28"/>
      <c r="H75" s="6"/>
      <c r="I75" s="6"/>
      <c r="J75" s="6"/>
      <c r="K75" s="6"/>
      <c r="L75" s="28"/>
      <c r="M75" s="28"/>
      <c r="N75" s="28"/>
      <c r="O75" s="28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</row>
    <row r="76" ht="12.75" customHeight="1">
      <c r="A76" s="28"/>
      <c r="B76" s="28"/>
      <c r="C76" s="28"/>
      <c r="D76" s="28"/>
      <c r="E76" s="28"/>
      <c r="F76" s="28"/>
      <c r="G76" s="28"/>
      <c r="H76" s="6"/>
      <c r="I76" s="6"/>
      <c r="J76" s="6"/>
      <c r="K76" s="6"/>
      <c r="L76" s="28"/>
      <c r="M76" s="28"/>
      <c r="N76" s="28"/>
      <c r="O76" s="28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</row>
    <row r="77" ht="12.75" customHeight="1">
      <c r="A77" s="28"/>
      <c r="B77" s="28"/>
      <c r="C77" s="28"/>
      <c r="D77" s="28"/>
      <c r="E77" s="28"/>
      <c r="F77" s="28"/>
      <c r="G77" s="28"/>
      <c r="H77" s="6"/>
      <c r="I77" s="6"/>
      <c r="J77" s="6"/>
      <c r="K77" s="6"/>
      <c r="L77" s="28"/>
      <c r="M77" s="28"/>
      <c r="N77" s="28"/>
      <c r="O77" s="28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</row>
    <row r="78" ht="12.75" customHeight="1">
      <c r="A78" s="28"/>
      <c r="B78" s="28"/>
      <c r="C78" s="28"/>
      <c r="D78" s="28"/>
      <c r="E78" s="28"/>
      <c r="F78" s="28"/>
      <c r="G78" s="28"/>
      <c r="H78" s="6"/>
      <c r="I78" s="6"/>
      <c r="J78" s="6"/>
      <c r="K78" s="6"/>
      <c r="L78" s="28"/>
      <c r="M78" s="28"/>
      <c r="N78" s="28"/>
      <c r="O78" s="28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</row>
    <row r="79" ht="12.75" customHeight="1">
      <c r="A79" s="28"/>
      <c r="B79" s="28"/>
      <c r="C79" s="28"/>
      <c r="D79" s="28"/>
      <c r="E79" s="28"/>
      <c r="F79" s="28"/>
      <c r="G79" s="28"/>
      <c r="H79" s="6"/>
      <c r="I79" s="6"/>
      <c r="J79" s="6"/>
      <c r="K79" s="6"/>
      <c r="L79" s="28"/>
      <c r="M79" s="28"/>
      <c r="N79" s="28"/>
      <c r="O79" s="28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</row>
    <row r="80" ht="12.75" customHeight="1">
      <c r="A80" s="28"/>
      <c r="B80" s="28"/>
      <c r="C80" s="28"/>
      <c r="D80" s="28"/>
      <c r="E80" s="28"/>
      <c r="F80" s="28"/>
      <c r="G80" s="28"/>
      <c r="H80" s="6"/>
      <c r="I80" s="6"/>
      <c r="J80" s="6"/>
      <c r="K80" s="6"/>
      <c r="L80" s="28"/>
      <c r="M80" s="28"/>
      <c r="N80" s="28"/>
      <c r="O80" s="28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</row>
    <row r="81" ht="12.75" customHeight="1">
      <c r="A81" s="28"/>
      <c r="B81" s="28"/>
      <c r="C81" s="28"/>
      <c r="D81" s="28"/>
      <c r="E81" s="28"/>
      <c r="F81" s="28"/>
      <c r="G81" s="28"/>
      <c r="H81" s="6"/>
      <c r="I81" s="6"/>
      <c r="J81" s="6"/>
      <c r="K81" s="6"/>
      <c r="L81" s="28"/>
      <c r="M81" s="28"/>
      <c r="N81" s="28"/>
      <c r="O81" s="28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</row>
    <row r="82" ht="12.75" customHeight="1">
      <c r="A82" s="28"/>
      <c r="B82" s="28"/>
      <c r="C82" s="28"/>
      <c r="D82" s="28"/>
      <c r="E82" s="28"/>
      <c r="F82" s="28"/>
      <c r="G82" s="28"/>
      <c r="H82" s="6"/>
      <c r="I82" s="6"/>
      <c r="J82" s="6"/>
      <c r="K82" s="6"/>
      <c r="L82" s="28"/>
      <c r="M82" s="28"/>
      <c r="N82" s="28"/>
      <c r="O82" s="28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</row>
    <row r="83" ht="12.75" customHeight="1">
      <c r="A83" s="28"/>
      <c r="B83" s="28"/>
      <c r="C83" s="28"/>
      <c r="D83" s="28"/>
      <c r="E83" s="28"/>
      <c r="F83" s="28"/>
      <c r="G83" s="28"/>
      <c r="H83" s="6"/>
      <c r="I83" s="6"/>
      <c r="J83" s="6"/>
      <c r="K83" s="6"/>
      <c r="L83" s="28"/>
      <c r="M83" s="28"/>
      <c r="N83" s="28"/>
      <c r="O83" s="28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</row>
    <row r="84" ht="12.75" customHeight="1">
      <c r="A84" s="28"/>
      <c r="B84" s="28"/>
      <c r="C84" s="28"/>
      <c r="D84" s="28"/>
      <c r="E84" s="28"/>
      <c r="F84" s="28"/>
      <c r="G84" s="28"/>
      <c r="H84" s="6"/>
      <c r="I84" s="6"/>
      <c r="J84" s="6"/>
      <c r="K84" s="6"/>
      <c r="L84" s="28"/>
      <c r="M84" s="28"/>
      <c r="N84" s="28"/>
      <c r="O84" s="28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</row>
    <row r="85" ht="12.75" customHeight="1">
      <c r="A85" s="28"/>
      <c r="B85" s="28"/>
      <c r="C85" s="28"/>
      <c r="D85" s="28"/>
      <c r="E85" s="28"/>
      <c r="F85" s="28"/>
      <c r="G85" s="28"/>
      <c r="H85" s="6"/>
      <c r="I85" s="6"/>
      <c r="J85" s="6"/>
      <c r="K85" s="6"/>
      <c r="L85" s="28"/>
      <c r="M85" s="28"/>
      <c r="N85" s="28"/>
      <c r="O85" s="28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</row>
    <row r="86" ht="12.75" customHeight="1">
      <c r="A86" s="28"/>
      <c r="B86" s="28"/>
      <c r="C86" s="28"/>
      <c r="D86" s="28"/>
      <c r="E86" s="28"/>
      <c r="F86" s="28"/>
      <c r="G86" s="28"/>
      <c r="H86" s="6"/>
      <c r="I86" s="6"/>
      <c r="J86" s="6"/>
      <c r="K86" s="6"/>
      <c r="L86" s="28"/>
      <c r="M86" s="28"/>
      <c r="N86" s="28"/>
      <c r="O86" s="28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</row>
    <row r="87" ht="12.75" customHeight="1">
      <c r="A87" s="28"/>
      <c r="B87" s="28"/>
      <c r="C87" s="28"/>
      <c r="D87" s="28"/>
      <c r="E87" s="28"/>
      <c r="F87" s="28"/>
      <c r="G87" s="28"/>
      <c r="H87" s="6"/>
      <c r="I87" s="6"/>
      <c r="J87" s="6"/>
      <c r="K87" s="6"/>
      <c r="L87" s="28"/>
      <c r="M87" s="28"/>
      <c r="N87" s="28"/>
      <c r="O87" s="28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</row>
    <row r="88" ht="12.75" customHeight="1">
      <c r="A88" s="28"/>
      <c r="B88" s="28"/>
      <c r="C88" s="28"/>
      <c r="D88" s="28"/>
      <c r="E88" s="28"/>
      <c r="F88" s="28"/>
      <c r="G88" s="28"/>
      <c r="H88" s="6"/>
      <c r="I88" s="6"/>
      <c r="J88" s="6"/>
      <c r="K88" s="6"/>
      <c r="L88" s="28"/>
      <c r="M88" s="28"/>
      <c r="N88" s="28"/>
      <c r="O88" s="28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</row>
    <row r="89" ht="12.75" customHeight="1">
      <c r="A89" s="28"/>
      <c r="B89" s="28"/>
      <c r="C89" s="28"/>
      <c r="D89" s="28"/>
      <c r="E89" s="28"/>
      <c r="F89" s="28"/>
      <c r="G89" s="28"/>
      <c r="H89" s="6"/>
      <c r="I89" s="6"/>
      <c r="J89" s="6"/>
      <c r="K89" s="6"/>
      <c r="L89" s="28"/>
      <c r="M89" s="28"/>
      <c r="N89" s="28"/>
      <c r="O89" s="28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</row>
    <row r="90" ht="12.75" customHeight="1">
      <c r="A90" s="28"/>
      <c r="B90" s="28"/>
      <c r="C90" s="28"/>
      <c r="D90" s="28"/>
      <c r="E90" s="28"/>
      <c r="F90" s="28"/>
      <c r="G90" s="28"/>
      <c r="H90" s="6"/>
      <c r="I90" s="6"/>
      <c r="J90" s="6"/>
      <c r="K90" s="6"/>
      <c r="L90" s="28"/>
      <c r="M90" s="28"/>
      <c r="N90" s="28"/>
      <c r="O90" s="28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</row>
    <row r="91" ht="12.75" customHeight="1">
      <c r="A91" s="28"/>
      <c r="B91" s="28"/>
      <c r="C91" s="28"/>
      <c r="D91" s="28"/>
      <c r="E91" s="28"/>
      <c r="F91" s="28"/>
      <c r="G91" s="28"/>
      <c r="H91" s="6"/>
      <c r="I91" s="6"/>
      <c r="J91" s="6"/>
      <c r="K91" s="6"/>
      <c r="L91" s="28"/>
      <c r="M91" s="28"/>
      <c r="N91" s="28"/>
      <c r="O91" s="28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</row>
    <row r="92" ht="12.75" customHeight="1">
      <c r="A92" s="28"/>
      <c r="B92" s="28"/>
      <c r="C92" s="28"/>
      <c r="D92" s="28"/>
      <c r="E92" s="28"/>
      <c r="F92" s="28"/>
      <c r="G92" s="28"/>
      <c r="H92" s="6"/>
      <c r="I92" s="6"/>
      <c r="J92" s="6"/>
      <c r="K92" s="6"/>
      <c r="L92" s="28"/>
      <c r="M92" s="28"/>
      <c r="N92" s="28"/>
      <c r="O92" s="28"/>
      <c r="P92" s="28"/>
      <c r="Q92" s="28"/>
      <c r="R92" s="28"/>
      <c r="S92" s="30"/>
      <c r="T92" s="30"/>
      <c r="U92" s="30"/>
      <c r="V92" s="30"/>
      <c r="W92" s="30"/>
      <c r="X92" s="30"/>
      <c r="Y92" s="30"/>
      <c r="Z92" s="30"/>
    </row>
    <row r="93" ht="12.75" customHeight="1">
      <c r="A93" s="28"/>
      <c r="B93" s="28"/>
      <c r="C93" s="28"/>
      <c r="D93" s="28"/>
      <c r="E93" s="28"/>
      <c r="F93" s="28"/>
      <c r="G93" s="28"/>
      <c r="H93" s="6"/>
      <c r="I93" s="6"/>
      <c r="J93" s="6"/>
      <c r="K93" s="6"/>
      <c r="L93" s="28"/>
      <c r="M93" s="28"/>
      <c r="N93" s="28"/>
      <c r="O93" s="28"/>
      <c r="P93" s="28"/>
      <c r="Q93" s="28"/>
      <c r="R93" s="28"/>
      <c r="S93" s="30"/>
      <c r="T93" s="30"/>
      <c r="U93" s="30"/>
      <c r="V93" s="30"/>
      <c r="W93" s="30"/>
      <c r="X93" s="30"/>
      <c r="Y93" s="30"/>
      <c r="Z93" s="30"/>
    </row>
    <row r="94" ht="12.75" customHeight="1">
      <c r="A94" s="28"/>
      <c r="B94" s="28"/>
      <c r="C94" s="28"/>
      <c r="D94" s="28"/>
      <c r="E94" s="28"/>
      <c r="F94" s="28"/>
      <c r="G94" s="28"/>
      <c r="H94" s="6"/>
      <c r="I94" s="6"/>
      <c r="J94" s="6"/>
      <c r="K94" s="6"/>
      <c r="L94" s="28"/>
      <c r="M94" s="28"/>
      <c r="N94" s="28"/>
      <c r="O94" s="28"/>
      <c r="P94" s="28"/>
      <c r="Q94" s="28"/>
      <c r="R94" s="28"/>
      <c r="S94" s="30"/>
      <c r="T94" s="30"/>
      <c r="U94" s="30"/>
      <c r="V94" s="30"/>
      <c r="W94" s="30"/>
      <c r="X94" s="30"/>
      <c r="Y94" s="30"/>
      <c r="Z94" s="30"/>
    </row>
    <row r="95" ht="12.75" customHeight="1">
      <c r="A95" s="28"/>
      <c r="B95" s="28"/>
      <c r="C95" s="28"/>
      <c r="D95" s="28"/>
      <c r="E95" s="28"/>
      <c r="F95" s="28"/>
      <c r="G95" s="28"/>
      <c r="H95" s="6"/>
      <c r="I95" s="6"/>
      <c r="J95" s="6"/>
      <c r="K95" s="6"/>
      <c r="L95" s="28"/>
      <c r="M95" s="28"/>
      <c r="N95" s="28"/>
      <c r="O95" s="28"/>
      <c r="P95" s="28"/>
      <c r="Q95" s="28"/>
      <c r="R95" s="28"/>
      <c r="S95" s="30"/>
      <c r="T95" s="30"/>
      <c r="U95" s="30"/>
      <c r="V95" s="30"/>
      <c r="W95" s="30"/>
      <c r="X95" s="30"/>
      <c r="Y95" s="30"/>
      <c r="Z95" s="30"/>
    </row>
    <row r="96" ht="12.75" customHeight="1">
      <c r="A96" s="28"/>
      <c r="B96" s="28"/>
      <c r="C96" s="28"/>
      <c r="D96" s="28"/>
      <c r="E96" s="28"/>
      <c r="F96" s="28"/>
      <c r="G96" s="28"/>
      <c r="H96" s="6"/>
      <c r="I96" s="6"/>
      <c r="J96" s="6"/>
      <c r="K96" s="6"/>
      <c r="L96" s="28"/>
      <c r="M96" s="28"/>
      <c r="N96" s="28"/>
      <c r="O96" s="28"/>
      <c r="P96" s="28"/>
      <c r="Q96" s="28"/>
      <c r="R96" s="28"/>
      <c r="S96" s="30"/>
      <c r="T96" s="30"/>
      <c r="U96" s="30"/>
      <c r="V96" s="30"/>
      <c r="W96" s="30"/>
      <c r="X96" s="30"/>
      <c r="Y96" s="30"/>
      <c r="Z96" s="30"/>
    </row>
    <row r="97" ht="12.75" customHeight="1">
      <c r="A97" s="28"/>
      <c r="B97" s="28"/>
      <c r="C97" s="28"/>
      <c r="D97" s="28"/>
      <c r="E97" s="28"/>
      <c r="F97" s="28"/>
      <c r="G97" s="28"/>
      <c r="H97" s="6"/>
      <c r="I97" s="6"/>
      <c r="J97" s="6"/>
      <c r="K97" s="6"/>
      <c r="L97" s="28"/>
      <c r="M97" s="28"/>
      <c r="N97" s="28"/>
      <c r="O97" s="28"/>
      <c r="P97" s="28"/>
      <c r="Q97" s="28"/>
      <c r="R97" s="28"/>
      <c r="S97" s="30"/>
      <c r="T97" s="30"/>
      <c r="U97" s="30"/>
      <c r="V97" s="30"/>
      <c r="W97" s="30"/>
      <c r="X97" s="30"/>
      <c r="Y97" s="30"/>
      <c r="Z97" s="30"/>
    </row>
    <row r="98" ht="12.75" customHeight="1">
      <c r="A98" s="28"/>
      <c r="B98" s="28"/>
      <c r="C98" s="28"/>
      <c r="D98" s="28"/>
      <c r="E98" s="28"/>
      <c r="F98" s="28"/>
      <c r="G98" s="28"/>
      <c r="H98" s="6"/>
      <c r="I98" s="6"/>
      <c r="J98" s="6"/>
      <c r="K98" s="6"/>
      <c r="L98" s="28"/>
      <c r="M98" s="28"/>
      <c r="N98" s="28"/>
      <c r="O98" s="28"/>
      <c r="P98" s="28"/>
      <c r="Q98" s="28"/>
      <c r="R98" s="28"/>
      <c r="S98" s="30"/>
      <c r="T98" s="30"/>
      <c r="U98" s="30"/>
      <c r="V98" s="30"/>
      <c r="W98" s="30"/>
      <c r="X98" s="30"/>
      <c r="Y98" s="30"/>
      <c r="Z98" s="30"/>
    </row>
    <row r="99" ht="12.75" customHeight="1">
      <c r="A99" s="28"/>
      <c r="B99" s="28"/>
      <c r="C99" s="28"/>
      <c r="D99" s="28"/>
      <c r="E99" s="28"/>
      <c r="F99" s="28"/>
      <c r="G99" s="28"/>
      <c r="H99" s="6"/>
      <c r="I99" s="6"/>
      <c r="J99" s="6"/>
      <c r="K99" s="6"/>
      <c r="L99" s="28"/>
      <c r="M99" s="28"/>
      <c r="N99" s="28"/>
      <c r="O99" s="28"/>
      <c r="P99" s="28"/>
      <c r="Q99" s="28"/>
      <c r="R99" s="28"/>
      <c r="S99" s="30"/>
      <c r="T99" s="30"/>
      <c r="U99" s="30"/>
      <c r="V99" s="30"/>
      <c r="W99" s="30"/>
      <c r="X99" s="30"/>
      <c r="Y99" s="30"/>
      <c r="Z99" s="30"/>
    </row>
    <row r="100" ht="12.75" customHeight="1">
      <c r="A100" s="28"/>
      <c r="B100" s="28"/>
      <c r="C100" s="28"/>
      <c r="D100" s="28"/>
      <c r="E100" s="28"/>
      <c r="F100" s="28"/>
      <c r="G100" s="28"/>
      <c r="H100" s="6"/>
      <c r="I100" s="6"/>
      <c r="J100" s="6"/>
      <c r="K100" s="6"/>
      <c r="L100" s="28"/>
      <c r="M100" s="28"/>
      <c r="N100" s="28"/>
      <c r="O100" s="28"/>
      <c r="P100" s="28"/>
      <c r="Q100" s="28"/>
      <c r="R100" s="28"/>
      <c r="S100" s="30"/>
      <c r="T100" s="30"/>
      <c r="U100" s="30"/>
      <c r="V100" s="30"/>
      <c r="W100" s="30"/>
      <c r="X100" s="30"/>
      <c r="Y100" s="30"/>
      <c r="Z100" s="30"/>
    </row>
    <row r="101" ht="12.75" customHeight="1">
      <c r="A101" s="28"/>
      <c r="B101" s="28"/>
      <c r="C101" s="28"/>
      <c r="D101" s="28"/>
      <c r="E101" s="28"/>
      <c r="F101" s="28"/>
      <c r="G101" s="28"/>
      <c r="H101" s="6"/>
      <c r="I101" s="6"/>
      <c r="J101" s="6"/>
      <c r="K101" s="6"/>
      <c r="L101" s="28"/>
      <c r="M101" s="28"/>
      <c r="N101" s="28"/>
      <c r="O101" s="28"/>
      <c r="P101" s="28"/>
      <c r="Q101" s="28"/>
      <c r="R101" s="28"/>
      <c r="S101" s="30"/>
      <c r="T101" s="30"/>
      <c r="U101" s="30"/>
      <c r="V101" s="30"/>
      <c r="W101" s="30"/>
      <c r="X101" s="30"/>
      <c r="Y101" s="30"/>
      <c r="Z101" s="30"/>
    </row>
    <row r="102" ht="12.75" customHeight="1">
      <c r="A102" s="28"/>
      <c r="B102" s="28"/>
      <c r="C102" s="28"/>
      <c r="D102" s="28"/>
      <c r="E102" s="28"/>
      <c r="F102" s="28"/>
      <c r="G102" s="28"/>
      <c r="H102" s="6"/>
      <c r="I102" s="6"/>
      <c r="J102" s="6"/>
      <c r="K102" s="6"/>
      <c r="L102" s="28"/>
      <c r="M102" s="28"/>
      <c r="N102" s="28"/>
      <c r="O102" s="28"/>
      <c r="P102" s="28"/>
      <c r="Q102" s="28"/>
      <c r="R102" s="28"/>
      <c r="S102" s="30"/>
      <c r="T102" s="30"/>
      <c r="U102" s="30"/>
      <c r="V102" s="30"/>
      <c r="W102" s="30"/>
      <c r="X102" s="30"/>
      <c r="Y102" s="30"/>
      <c r="Z102" s="30"/>
    </row>
    <row r="103" ht="12.75" customHeight="1">
      <c r="A103" s="28"/>
      <c r="B103" s="28"/>
      <c r="C103" s="28"/>
      <c r="D103" s="28"/>
      <c r="E103" s="28"/>
      <c r="F103" s="28"/>
      <c r="G103" s="28"/>
      <c r="H103" s="6"/>
      <c r="I103" s="6"/>
      <c r="J103" s="6"/>
      <c r="K103" s="6"/>
      <c r="L103" s="28"/>
      <c r="M103" s="28"/>
      <c r="N103" s="28"/>
      <c r="O103" s="28"/>
      <c r="P103" s="28"/>
      <c r="Q103" s="28"/>
      <c r="R103" s="28"/>
      <c r="S103" s="30"/>
      <c r="T103" s="30"/>
      <c r="U103" s="30"/>
      <c r="V103" s="30"/>
      <c r="W103" s="30"/>
      <c r="X103" s="30"/>
      <c r="Y103" s="30"/>
      <c r="Z103" s="30"/>
    </row>
    <row r="104" ht="12.75" customHeight="1">
      <c r="A104" s="28"/>
      <c r="B104" s="28"/>
      <c r="C104" s="28"/>
      <c r="D104" s="28"/>
      <c r="E104" s="28"/>
      <c r="F104" s="28"/>
      <c r="G104" s="28"/>
      <c r="H104" s="6"/>
      <c r="I104" s="6"/>
      <c r="J104" s="6"/>
      <c r="K104" s="6"/>
      <c r="L104" s="28"/>
      <c r="M104" s="28"/>
      <c r="N104" s="28"/>
      <c r="O104" s="28"/>
      <c r="P104" s="28"/>
      <c r="Q104" s="28"/>
      <c r="R104" s="28"/>
      <c r="S104" s="30"/>
      <c r="T104" s="30"/>
      <c r="U104" s="30"/>
      <c r="V104" s="30"/>
      <c r="W104" s="30"/>
      <c r="X104" s="30"/>
      <c r="Y104" s="30"/>
      <c r="Z104" s="30"/>
    </row>
    <row r="105" ht="12.75" customHeight="1">
      <c r="A105" s="28"/>
      <c r="B105" s="28"/>
      <c r="C105" s="28"/>
      <c r="D105" s="28"/>
      <c r="E105" s="28"/>
      <c r="F105" s="28"/>
      <c r="G105" s="28"/>
      <c r="H105" s="6"/>
      <c r="I105" s="6"/>
      <c r="J105" s="6"/>
      <c r="K105" s="6"/>
      <c r="L105" s="28"/>
      <c r="M105" s="28"/>
      <c r="N105" s="28"/>
      <c r="O105" s="28"/>
      <c r="P105" s="28"/>
      <c r="Q105" s="28"/>
      <c r="R105" s="28"/>
      <c r="S105" s="30"/>
      <c r="T105" s="30"/>
      <c r="U105" s="30"/>
      <c r="V105" s="30"/>
      <c r="W105" s="30"/>
      <c r="X105" s="30"/>
      <c r="Y105" s="30"/>
      <c r="Z105" s="30"/>
    </row>
    <row r="106" ht="12.75" customHeight="1">
      <c r="A106" s="28"/>
      <c r="B106" s="28"/>
      <c r="C106" s="28"/>
      <c r="D106" s="28"/>
      <c r="E106" s="28"/>
      <c r="F106" s="28"/>
      <c r="G106" s="28"/>
      <c r="H106" s="6"/>
      <c r="I106" s="6"/>
      <c r="J106" s="6"/>
      <c r="K106" s="6"/>
      <c r="L106" s="28"/>
      <c r="M106" s="28"/>
      <c r="N106" s="28"/>
      <c r="O106" s="28"/>
      <c r="P106" s="28"/>
      <c r="Q106" s="28"/>
      <c r="R106" s="28"/>
      <c r="S106" s="30"/>
      <c r="T106" s="30"/>
      <c r="U106" s="30"/>
      <c r="V106" s="30"/>
      <c r="W106" s="30"/>
      <c r="X106" s="30"/>
      <c r="Y106" s="30"/>
      <c r="Z106" s="30"/>
    </row>
    <row r="107" ht="12.75" customHeight="1">
      <c r="A107" s="28"/>
      <c r="B107" s="28"/>
      <c r="C107" s="28"/>
      <c r="D107" s="28"/>
      <c r="E107" s="28"/>
      <c r="F107" s="28"/>
      <c r="G107" s="28"/>
      <c r="H107" s="6"/>
      <c r="I107" s="6"/>
      <c r="J107" s="6"/>
      <c r="K107" s="6"/>
      <c r="L107" s="28"/>
      <c r="M107" s="28"/>
      <c r="N107" s="28"/>
      <c r="O107" s="28"/>
      <c r="P107" s="28"/>
      <c r="Q107" s="28"/>
      <c r="R107" s="28"/>
      <c r="S107" s="30"/>
      <c r="T107" s="30"/>
      <c r="U107" s="30"/>
      <c r="V107" s="30"/>
      <c r="W107" s="30"/>
      <c r="X107" s="30"/>
      <c r="Y107" s="30"/>
      <c r="Z107" s="30"/>
    </row>
    <row r="108" ht="12.75" customHeight="1">
      <c r="A108" s="28"/>
      <c r="B108" s="28"/>
      <c r="C108" s="28"/>
      <c r="D108" s="28"/>
      <c r="E108" s="28"/>
      <c r="F108" s="28"/>
      <c r="G108" s="28"/>
      <c r="H108" s="6"/>
      <c r="I108" s="6"/>
      <c r="J108" s="6"/>
      <c r="K108" s="6"/>
      <c r="L108" s="28"/>
      <c r="M108" s="28"/>
      <c r="N108" s="28"/>
      <c r="O108" s="28"/>
      <c r="P108" s="28"/>
      <c r="Q108" s="28"/>
      <c r="R108" s="28"/>
      <c r="S108" s="30"/>
      <c r="T108" s="30"/>
      <c r="U108" s="30"/>
      <c r="V108" s="30"/>
      <c r="W108" s="30"/>
      <c r="X108" s="30"/>
      <c r="Y108" s="30"/>
      <c r="Z108" s="30"/>
    </row>
    <row r="109" ht="12.75" customHeight="1">
      <c r="A109" s="28"/>
      <c r="B109" s="28"/>
      <c r="C109" s="28"/>
      <c r="D109" s="28"/>
      <c r="E109" s="28"/>
      <c r="F109" s="28"/>
      <c r="G109" s="28"/>
      <c r="H109" s="6"/>
      <c r="I109" s="6"/>
      <c r="J109" s="6"/>
      <c r="K109" s="6"/>
      <c r="L109" s="28"/>
      <c r="M109" s="28"/>
      <c r="N109" s="28"/>
      <c r="O109" s="28"/>
      <c r="P109" s="28"/>
      <c r="Q109" s="28"/>
      <c r="R109" s="28"/>
      <c r="S109" s="30"/>
      <c r="T109" s="30"/>
      <c r="U109" s="30"/>
      <c r="V109" s="30"/>
      <c r="W109" s="30"/>
      <c r="X109" s="30"/>
      <c r="Y109" s="30"/>
      <c r="Z109" s="30"/>
    </row>
    <row r="110" ht="12.75" customHeight="1">
      <c r="A110" s="28"/>
      <c r="B110" s="28"/>
      <c r="C110" s="28"/>
      <c r="D110" s="28"/>
      <c r="E110" s="28"/>
      <c r="F110" s="28"/>
      <c r="G110" s="28"/>
      <c r="H110" s="6"/>
      <c r="I110" s="6"/>
      <c r="J110" s="6"/>
      <c r="K110" s="6"/>
      <c r="L110" s="28"/>
      <c r="M110" s="28"/>
      <c r="N110" s="28"/>
      <c r="O110" s="28"/>
      <c r="P110" s="28"/>
      <c r="Q110" s="28"/>
      <c r="R110" s="28"/>
      <c r="S110" s="30"/>
      <c r="T110" s="30"/>
      <c r="U110" s="30"/>
      <c r="V110" s="30"/>
      <c r="W110" s="30"/>
      <c r="X110" s="30"/>
      <c r="Y110" s="30"/>
      <c r="Z110" s="30"/>
    </row>
    <row r="111" ht="12.75" customHeight="1">
      <c r="A111" s="28"/>
      <c r="B111" s="28"/>
      <c r="C111" s="28"/>
      <c r="D111" s="28"/>
      <c r="E111" s="28"/>
      <c r="F111" s="28"/>
      <c r="G111" s="28"/>
      <c r="H111" s="6"/>
      <c r="I111" s="6"/>
      <c r="J111" s="6"/>
      <c r="K111" s="6"/>
      <c r="L111" s="28"/>
      <c r="M111" s="28"/>
      <c r="N111" s="28"/>
      <c r="O111" s="28"/>
      <c r="P111" s="28"/>
      <c r="Q111" s="28"/>
      <c r="R111" s="28"/>
      <c r="S111" s="30"/>
      <c r="T111" s="30"/>
      <c r="U111" s="30"/>
      <c r="V111" s="30"/>
      <c r="W111" s="30"/>
      <c r="X111" s="30"/>
      <c r="Y111" s="30"/>
      <c r="Z111" s="30"/>
    </row>
    <row r="112" ht="12.75" customHeight="1">
      <c r="A112" s="28"/>
      <c r="B112" s="28"/>
      <c r="C112" s="28"/>
      <c r="D112" s="28"/>
      <c r="E112" s="28"/>
      <c r="F112" s="28"/>
      <c r="G112" s="28"/>
      <c r="H112" s="6"/>
      <c r="I112" s="6"/>
      <c r="J112" s="6"/>
      <c r="K112" s="6"/>
      <c r="L112" s="28"/>
      <c r="M112" s="28"/>
      <c r="N112" s="28"/>
      <c r="O112" s="28"/>
      <c r="P112" s="28"/>
      <c r="Q112" s="28"/>
      <c r="R112" s="28"/>
      <c r="S112" s="30"/>
      <c r="T112" s="30"/>
      <c r="U112" s="30"/>
      <c r="V112" s="30"/>
      <c r="W112" s="30"/>
      <c r="X112" s="30"/>
      <c r="Y112" s="30"/>
      <c r="Z112" s="30"/>
    </row>
    <row r="113" ht="12.75" customHeight="1">
      <c r="A113" s="28"/>
      <c r="B113" s="28"/>
      <c r="C113" s="28"/>
      <c r="D113" s="28"/>
      <c r="E113" s="28"/>
      <c r="F113" s="28"/>
      <c r="G113" s="28"/>
      <c r="H113" s="6"/>
      <c r="I113" s="6"/>
      <c r="J113" s="6"/>
      <c r="K113" s="6"/>
      <c r="L113" s="28"/>
      <c r="M113" s="28"/>
      <c r="N113" s="28"/>
      <c r="O113" s="28"/>
      <c r="P113" s="28"/>
      <c r="Q113" s="28"/>
      <c r="R113" s="28"/>
      <c r="S113" s="30"/>
      <c r="T113" s="30"/>
      <c r="U113" s="30"/>
      <c r="V113" s="30"/>
      <c r="W113" s="30"/>
      <c r="X113" s="30"/>
      <c r="Y113" s="30"/>
      <c r="Z113" s="30"/>
    </row>
    <row r="114" ht="12.75" customHeight="1">
      <c r="A114" s="28"/>
      <c r="B114" s="28"/>
      <c r="C114" s="28"/>
      <c r="D114" s="28"/>
      <c r="E114" s="28"/>
      <c r="F114" s="28"/>
      <c r="G114" s="28"/>
      <c r="H114" s="6"/>
      <c r="I114" s="6"/>
      <c r="J114" s="6"/>
      <c r="K114" s="6"/>
      <c r="L114" s="28"/>
      <c r="M114" s="28"/>
      <c r="N114" s="28"/>
      <c r="O114" s="28"/>
      <c r="P114" s="28"/>
      <c r="Q114" s="28"/>
      <c r="R114" s="28"/>
      <c r="S114" s="30"/>
      <c r="T114" s="30"/>
      <c r="U114" s="30"/>
      <c r="V114" s="30"/>
      <c r="W114" s="30"/>
      <c r="X114" s="30"/>
      <c r="Y114" s="30"/>
      <c r="Z114" s="30"/>
    </row>
    <row r="115" ht="12.75" customHeight="1">
      <c r="A115" s="28"/>
      <c r="B115" s="28"/>
      <c r="C115" s="28"/>
      <c r="D115" s="28"/>
      <c r="E115" s="28"/>
      <c r="F115" s="28"/>
      <c r="G115" s="28"/>
      <c r="H115" s="6"/>
      <c r="I115" s="6"/>
      <c r="J115" s="6"/>
      <c r="K115" s="6"/>
      <c r="L115" s="28"/>
      <c r="M115" s="28"/>
      <c r="N115" s="28"/>
      <c r="O115" s="28"/>
      <c r="P115" s="28"/>
      <c r="Q115" s="28"/>
      <c r="R115" s="28"/>
      <c r="S115" s="30"/>
      <c r="T115" s="30"/>
      <c r="U115" s="30"/>
      <c r="V115" s="30"/>
      <c r="W115" s="30"/>
      <c r="X115" s="30"/>
      <c r="Y115" s="30"/>
      <c r="Z115" s="30"/>
    </row>
    <row r="116" ht="12.75" customHeight="1">
      <c r="A116" s="28"/>
      <c r="B116" s="28"/>
      <c r="C116" s="28"/>
      <c r="D116" s="28"/>
      <c r="E116" s="28"/>
      <c r="F116" s="28"/>
      <c r="G116" s="28"/>
      <c r="H116" s="6"/>
      <c r="I116" s="6"/>
      <c r="J116" s="6"/>
      <c r="K116" s="6"/>
      <c r="L116" s="28"/>
      <c r="M116" s="28"/>
      <c r="N116" s="28"/>
      <c r="O116" s="28"/>
      <c r="P116" s="28"/>
      <c r="Q116" s="28"/>
      <c r="R116" s="28"/>
      <c r="S116" s="30"/>
      <c r="T116" s="30"/>
      <c r="U116" s="30"/>
      <c r="V116" s="30"/>
      <c r="W116" s="30"/>
      <c r="X116" s="30"/>
      <c r="Y116" s="30"/>
      <c r="Z116" s="30"/>
    </row>
    <row r="117" ht="12.75" customHeight="1">
      <c r="A117" s="28"/>
      <c r="B117" s="28"/>
      <c r="C117" s="28"/>
      <c r="D117" s="28"/>
      <c r="E117" s="28"/>
      <c r="F117" s="28"/>
      <c r="G117" s="28"/>
      <c r="H117" s="6"/>
      <c r="I117" s="6"/>
      <c r="J117" s="6"/>
      <c r="K117" s="6"/>
      <c r="L117" s="28"/>
      <c r="M117" s="28"/>
      <c r="N117" s="28"/>
      <c r="O117" s="28"/>
      <c r="P117" s="28"/>
      <c r="Q117" s="28"/>
      <c r="R117" s="28"/>
      <c r="S117" s="30"/>
      <c r="T117" s="30"/>
      <c r="U117" s="30"/>
      <c r="V117" s="30"/>
      <c r="W117" s="30"/>
      <c r="X117" s="30"/>
      <c r="Y117" s="30"/>
      <c r="Z117" s="30"/>
    </row>
    <row r="118" ht="12.75" customHeight="1">
      <c r="A118" s="28"/>
      <c r="B118" s="28"/>
      <c r="C118" s="28"/>
      <c r="D118" s="28"/>
      <c r="E118" s="28"/>
      <c r="F118" s="28"/>
      <c r="G118" s="28"/>
      <c r="H118" s="6"/>
      <c r="I118" s="6"/>
      <c r="J118" s="6"/>
      <c r="K118" s="6"/>
      <c r="L118" s="28"/>
      <c r="M118" s="28"/>
      <c r="N118" s="28"/>
      <c r="O118" s="28"/>
      <c r="P118" s="28"/>
      <c r="Q118" s="28"/>
      <c r="R118" s="28"/>
      <c r="S118" s="30"/>
      <c r="T118" s="30"/>
      <c r="U118" s="30"/>
      <c r="V118" s="30"/>
      <c r="W118" s="30"/>
      <c r="X118" s="30"/>
      <c r="Y118" s="30"/>
      <c r="Z118" s="30"/>
    </row>
    <row r="119" ht="12.75" customHeight="1">
      <c r="A119" s="28"/>
      <c r="B119" s="28"/>
      <c r="C119" s="28"/>
      <c r="D119" s="28"/>
      <c r="E119" s="28"/>
      <c r="F119" s="28"/>
      <c r="G119" s="28"/>
      <c r="H119" s="6"/>
      <c r="I119" s="6"/>
      <c r="J119" s="6"/>
      <c r="K119" s="6"/>
      <c r="L119" s="28"/>
      <c r="M119" s="28"/>
      <c r="N119" s="28"/>
      <c r="O119" s="28"/>
      <c r="P119" s="28"/>
      <c r="Q119" s="28"/>
      <c r="R119" s="28"/>
      <c r="S119" s="30"/>
      <c r="T119" s="30"/>
      <c r="U119" s="30"/>
      <c r="V119" s="30"/>
      <c r="W119" s="30"/>
      <c r="X119" s="30"/>
      <c r="Y119" s="30"/>
      <c r="Z119" s="30"/>
    </row>
    <row r="120" ht="12.75" customHeight="1">
      <c r="A120" s="28"/>
      <c r="B120" s="28"/>
      <c r="C120" s="28"/>
      <c r="D120" s="28"/>
      <c r="E120" s="28"/>
      <c r="F120" s="28"/>
      <c r="G120" s="28"/>
      <c r="H120" s="6"/>
      <c r="I120" s="6"/>
      <c r="J120" s="6"/>
      <c r="K120" s="6"/>
      <c r="L120" s="28"/>
      <c r="M120" s="28"/>
      <c r="N120" s="28"/>
      <c r="O120" s="28"/>
      <c r="P120" s="28"/>
      <c r="Q120" s="28"/>
      <c r="R120" s="28"/>
      <c r="S120" s="30"/>
      <c r="T120" s="30"/>
      <c r="U120" s="30"/>
      <c r="V120" s="30"/>
      <c r="W120" s="30"/>
      <c r="X120" s="30"/>
      <c r="Y120" s="30"/>
      <c r="Z120" s="30"/>
    </row>
    <row r="121" ht="12.75" customHeight="1">
      <c r="A121" s="28"/>
      <c r="B121" s="28"/>
      <c r="C121" s="28"/>
      <c r="D121" s="28"/>
      <c r="E121" s="28"/>
      <c r="F121" s="28"/>
      <c r="G121" s="28"/>
      <c r="H121" s="6"/>
      <c r="I121" s="6"/>
      <c r="J121" s="6"/>
      <c r="K121" s="6"/>
      <c r="L121" s="28"/>
      <c r="M121" s="28"/>
      <c r="N121" s="28"/>
      <c r="O121" s="28"/>
      <c r="P121" s="28"/>
      <c r="Q121" s="28"/>
      <c r="R121" s="28"/>
      <c r="S121" s="30"/>
      <c r="T121" s="30"/>
      <c r="U121" s="30"/>
      <c r="V121" s="30"/>
      <c r="W121" s="30"/>
      <c r="X121" s="30"/>
      <c r="Y121" s="30"/>
      <c r="Z121" s="30"/>
    </row>
    <row r="122" ht="12.75" customHeight="1">
      <c r="A122" s="28"/>
      <c r="B122" s="28"/>
      <c r="C122" s="28"/>
      <c r="D122" s="28"/>
      <c r="E122" s="28"/>
      <c r="F122" s="28"/>
      <c r="G122" s="28"/>
      <c r="H122" s="6"/>
      <c r="I122" s="6"/>
      <c r="J122" s="6"/>
      <c r="K122" s="6"/>
      <c r="L122" s="28"/>
      <c r="M122" s="28"/>
      <c r="N122" s="28"/>
      <c r="O122" s="28"/>
      <c r="P122" s="28"/>
      <c r="Q122" s="28"/>
      <c r="R122" s="28"/>
      <c r="S122" s="30"/>
      <c r="T122" s="30"/>
      <c r="U122" s="30"/>
      <c r="V122" s="30"/>
      <c r="W122" s="30"/>
      <c r="X122" s="30"/>
      <c r="Y122" s="30"/>
      <c r="Z122" s="30"/>
    </row>
    <row r="123" ht="12.75" customHeight="1">
      <c r="A123" s="28"/>
      <c r="B123" s="28"/>
      <c r="C123" s="28"/>
      <c r="D123" s="28"/>
      <c r="E123" s="28"/>
      <c r="F123" s="28"/>
      <c r="G123" s="28"/>
      <c r="H123" s="6"/>
      <c r="I123" s="6"/>
      <c r="J123" s="6"/>
      <c r="K123" s="6"/>
      <c r="L123" s="28"/>
      <c r="M123" s="28"/>
      <c r="N123" s="28"/>
      <c r="O123" s="28"/>
      <c r="P123" s="28"/>
      <c r="Q123" s="28"/>
      <c r="R123" s="28"/>
      <c r="S123" s="30"/>
      <c r="T123" s="30"/>
      <c r="U123" s="30"/>
      <c r="V123" s="30"/>
      <c r="W123" s="30"/>
      <c r="X123" s="30"/>
      <c r="Y123" s="30"/>
      <c r="Z123" s="30"/>
    </row>
    <row r="124" ht="12.75" customHeight="1">
      <c r="A124" s="28"/>
      <c r="B124" s="28"/>
      <c r="C124" s="28"/>
      <c r="D124" s="28"/>
      <c r="E124" s="28"/>
      <c r="F124" s="28"/>
      <c r="G124" s="28"/>
      <c r="H124" s="6"/>
      <c r="I124" s="6"/>
      <c r="J124" s="6"/>
      <c r="K124" s="6"/>
      <c r="L124" s="28"/>
      <c r="M124" s="28"/>
      <c r="N124" s="28"/>
      <c r="O124" s="28"/>
      <c r="P124" s="28"/>
      <c r="Q124" s="28"/>
      <c r="R124" s="28"/>
      <c r="S124" s="30"/>
      <c r="T124" s="30"/>
      <c r="U124" s="30"/>
      <c r="V124" s="30"/>
      <c r="W124" s="30"/>
      <c r="X124" s="30"/>
      <c r="Y124" s="30"/>
      <c r="Z124" s="30"/>
    </row>
    <row r="125" ht="12.75" customHeight="1">
      <c r="A125" s="28"/>
      <c r="B125" s="28"/>
      <c r="C125" s="28"/>
      <c r="D125" s="28"/>
      <c r="E125" s="28"/>
      <c r="F125" s="28"/>
      <c r="G125" s="28"/>
      <c r="H125" s="6"/>
      <c r="I125" s="6"/>
      <c r="J125" s="6"/>
      <c r="K125" s="6"/>
      <c r="L125" s="28"/>
      <c r="M125" s="28"/>
      <c r="N125" s="28"/>
      <c r="O125" s="28"/>
      <c r="P125" s="28"/>
      <c r="Q125" s="28"/>
      <c r="R125" s="28"/>
      <c r="S125" s="30"/>
      <c r="T125" s="30"/>
      <c r="U125" s="30"/>
      <c r="V125" s="30"/>
      <c r="W125" s="30"/>
      <c r="X125" s="30"/>
      <c r="Y125" s="30"/>
      <c r="Z125" s="30"/>
    </row>
    <row r="126" ht="12.75" customHeight="1">
      <c r="A126" s="28"/>
      <c r="B126" s="28"/>
      <c r="C126" s="28"/>
      <c r="D126" s="28"/>
      <c r="E126" s="28"/>
      <c r="F126" s="28"/>
      <c r="G126" s="28"/>
      <c r="H126" s="6"/>
      <c r="I126" s="6"/>
      <c r="J126" s="6"/>
      <c r="K126" s="6"/>
      <c r="L126" s="28"/>
      <c r="M126" s="28"/>
      <c r="N126" s="28"/>
      <c r="O126" s="28"/>
      <c r="P126" s="28"/>
      <c r="Q126" s="28"/>
      <c r="R126" s="28"/>
      <c r="S126" s="30"/>
      <c r="T126" s="30"/>
      <c r="U126" s="30"/>
      <c r="V126" s="30"/>
      <c r="W126" s="30"/>
      <c r="X126" s="30"/>
      <c r="Y126" s="30"/>
      <c r="Z126" s="30"/>
    </row>
    <row r="127" ht="12.75" customHeight="1">
      <c r="A127" s="28"/>
      <c r="B127" s="28"/>
      <c r="C127" s="28"/>
      <c r="D127" s="28"/>
      <c r="E127" s="28"/>
      <c r="F127" s="28"/>
      <c r="G127" s="28"/>
      <c r="H127" s="6"/>
      <c r="I127" s="6"/>
      <c r="J127" s="6"/>
      <c r="K127" s="6"/>
      <c r="L127" s="28"/>
      <c r="M127" s="28"/>
      <c r="N127" s="28"/>
      <c r="O127" s="28"/>
      <c r="P127" s="28"/>
      <c r="Q127" s="28"/>
      <c r="R127" s="28"/>
      <c r="S127" s="30"/>
      <c r="T127" s="30"/>
      <c r="U127" s="30"/>
      <c r="V127" s="30"/>
      <c r="W127" s="30"/>
      <c r="X127" s="30"/>
      <c r="Y127" s="30"/>
      <c r="Z127" s="30"/>
    </row>
    <row r="128" ht="12.75" customHeight="1">
      <c r="A128" s="28"/>
      <c r="B128" s="28"/>
      <c r="C128" s="28"/>
      <c r="D128" s="28"/>
      <c r="E128" s="28"/>
      <c r="F128" s="28"/>
      <c r="G128" s="28"/>
      <c r="H128" s="6"/>
      <c r="I128" s="6"/>
      <c r="J128" s="6"/>
      <c r="K128" s="6"/>
      <c r="L128" s="28"/>
      <c r="M128" s="28"/>
      <c r="N128" s="28"/>
      <c r="O128" s="28"/>
      <c r="P128" s="28"/>
      <c r="Q128" s="28"/>
      <c r="R128" s="28"/>
      <c r="S128" s="30"/>
      <c r="T128" s="30"/>
      <c r="U128" s="30"/>
      <c r="V128" s="30"/>
      <c r="W128" s="30"/>
      <c r="X128" s="30"/>
      <c r="Y128" s="30"/>
      <c r="Z128" s="30"/>
    </row>
    <row r="129" ht="12.75" customHeight="1">
      <c r="A129" s="28"/>
      <c r="B129" s="28"/>
      <c r="C129" s="28"/>
      <c r="D129" s="28"/>
      <c r="E129" s="28"/>
      <c r="F129" s="28"/>
      <c r="G129" s="28"/>
      <c r="H129" s="6"/>
      <c r="I129" s="6"/>
      <c r="J129" s="6"/>
      <c r="K129" s="6"/>
      <c r="L129" s="28"/>
      <c r="M129" s="28"/>
      <c r="N129" s="28"/>
      <c r="O129" s="28"/>
      <c r="P129" s="28"/>
      <c r="Q129" s="28"/>
      <c r="R129" s="28"/>
      <c r="S129" s="30"/>
      <c r="T129" s="30"/>
      <c r="U129" s="30"/>
      <c r="V129" s="30"/>
      <c r="W129" s="30"/>
      <c r="X129" s="30"/>
      <c r="Y129" s="30"/>
      <c r="Z129" s="30"/>
    </row>
    <row r="130" ht="12.75" customHeight="1">
      <c r="A130" s="28"/>
      <c r="B130" s="28"/>
      <c r="C130" s="28"/>
      <c r="D130" s="28"/>
      <c r="E130" s="28"/>
      <c r="F130" s="28"/>
      <c r="G130" s="28"/>
      <c r="H130" s="6"/>
      <c r="I130" s="6"/>
      <c r="J130" s="6"/>
      <c r="K130" s="6"/>
      <c r="L130" s="28"/>
      <c r="M130" s="28"/>
      <c r="N130" s="28"/>
      <c r="O130" s="28"/>
      <c r="P130" s="28"/>
      <c r="Q130" s="28"/>
      <c r="R130" s="28"/>
      <c r="S130" s="30"/>
      <c r="T130" s="30"/>
      <c r="U130" s="30"/>
      <c r="V130" s="30"/>
      <c r="W130" s="30"/>
      <c r="X130" s="30"/>
      <c r="Y130" s="30"/>
      <c r="Z130" s="30"/>
    </row>
    <row r="131" ht="12.75" customHeight="1">
      <c r="A131" s="28"/>
      <c r="B131" s="28"/>
      <c r="C131" s="28"/>
      <c r="D131" s="28"/>
      <c r="E131" s="28"/>
      <c r="F131" s="28"/>
      <c r="G131" s="28"/>
      <c r="H131" s="6"/>
      <c r="I131" s="6"/>
      <c r="J131" s="6"/>
      <c r="K131" s="6"/>
      <c r="L131" s="28"/>
      <c r="M131" s="28"/>
      <c r="N131" s="28"/>
      <c r="O131" s="28"/>
      <c r="P131" s="28"/>
      <c r="Q131" s="28"/>
      <c r="R131" s="28"/>
      <c r="S131" s="30"/>
      <c r="T131" s="30"/>
      <c r="U131" s="30"/>
      <c r="V131" s="30"/>
      <c r="W131" s="30"/>
      <c r="X131" s="30"/>
      <c r="Y131" s="30"/>
      <c r="Z131" s="30"/>
    </row>
    <row r="132" ht="12.75" customHeight="1">
      <c r="A132" s="28"/>
      <c r="B132" s="28"/>
      <c r="C132" s="28"/>
      <c r="D132" s="28"/>
      <c r="E132" s="28"/>
      <c r="F132" s="28"/>
      <c r="G132" s="28"/>
      <c r="H132" s="6"/>
      <c r="I132" s="6"/>
      <c r="J132" s="6"/>
      <c r="K132" s="6"/>
      <c r="L132" s="28"/>
      <c r="M132" s="28"/>
      <c r="N132" s="28"/>
      <c r="O132" s="28"/>
      <c r="P132" s="28"/>
      <c r="Q132" s="28"/>
      <c r="R132" s="28"/>
      <c r="S132" s="30"/>
      <c r="T132" s="30"/>
      <c r="U132" s="30"/>
      <c r="V132" s="30"/>
      <c r="W132" s="30"/>
      <c r="X132" s="30"/>
      <c r="Y132" s="30"/>
      <c r="Z132" s="30"/>
    </row>
    <row r="133" ht="12.75" customHeight="1">
      <c r="A133" s="28"/>
      <c r="B133" s="28"/>
      <c r="C133" s="28"/>
      <c r="D133" s="28"/>
      <c r="E133" s="28"/>
      <c r="F133" s="28"/>
      <c r="G133" s="28"/>
      <c r="H133" s="6"/>
      <c r="I133" s="6"/>
      <c r="J133" s="6"/>
      <c r="K133" s="6"/>
      <c r="L133" s="28"/>
      <c r="M133" s="28"/>
      <c r="N133" s="28"/>
      <c r="O133" s="28"/>
      <c r="P133" s="28"/>
      <c r="Q133" s="28"/>
      <c r="R133" s="28"/>
      <c r="S133" s="30"/>
      <c r="T133" s="30"/>
      <c r="U133" s="30"/>
      <c r="V133" s="30"/>
      <c r="W133" s="30"/>
      <c r="X133" s="30"/>
      <c r="Y133" s="30"/>
      <c r="Z133" s="30"/>
    </row>
    <row r="134" ht="12.75" customHeight="1">
      <c r="A134" s="28"/>
      <c r="B134" s="28"/>
      <c r="C134" s="28"/>
      <c r="D134" s="28"/>
      <c r="E134" s="28"/>
      <c r="F134" s="28"/>
      <c r="G134" s="28"/>
      <c r="H134" s="6"/>
      <c r="I134" s="6"/>
      <c r="J134" s="6"/>
      <c r="K134" s="6"/>
      <c r="L134" s="28"/>
      <c r="M134" s="28"/>
      <c r="N134" s="28"/>
      <c r="O134" s="28"/>
      <c r="P134" s="28"/>
      <c r="Q134" s="28"/>
      <c r="R134" s="28"/>
      <c r="S134" s="30"/>
      <c r="T134" s="30"/>
      <c r="U134" s="30"/>
      <c r="V134" s="30"/>
      <c r="W134" s="30"/>
      <c r="X134" s="30"/>
      <c r="Y134" s="30"/>
      <c r="Z134" s="30"/>
    </row>
    <row r="135" ht="12.75" customHeight="1">
      <c r="A135" s="28"/>
      <c r="B135" s="28"/>
      <c r="C135" s="28"/>
      <c r="D135" s="28"/>
      <c r="E135" s="28"/>
      <c r="F135" s="28"/>
      <c r="G135" s="28"/>
      <c r="H135" s="6"/>
      <c r="I135" s="6"/>
      <c r="J135" s="6"/>
      <c r="K135" s="6"/>
      <c r="L135" s="28"/>
      <c r="M135" s="28"/>
      <c r="N135" s="28"/>
      <c r="O135" s="28"/>
      <c r="P135" s="28"/>
      <c r="Q135" s="28"/>
      <c r="R135" s="28"/>
      <c r="S135" s="30"/>
      <c r="T135" s="30"/>
      <c r="U135" s="30"/>
      <c r="V135" s="30"/>
      <c r="W135" s="30"/>
      <c r="X135" s="30"/>
      <c r="Y135" s="30"/>
      <c r="Z135" s="30"/>
    </row>
    <row r="136" ht="12.75" customHeight="1">
      <c r="A136" s="28"/>
      <c r="B136" s="28"/>
      <c r="C136" s="28"/>
      <c r="D136" s="28"/>
      <c r="E136" s="28"/>
      <c r="F136" s="28"/>
      <c r="G136" s="28"/>
      <c r="H136" s="6"/>
      <c r="I136" s="6"/>
      <c r="J136" s="6"/>
      <c r="K136" s="6"/>
      <c r="L136" s="28"/>
      <c r="M136" s="28"/>
      <c r="N136" s="28"/>
      <c r="O136" s="28"/>
      <c r="P136" s="28"/>
      <c r="Q136" s="28"/>
      <c r="R136" s="28"/>
      <c r="S136" s="30"/>
      <c r="T136" s="30"/>
      <c r="U136" s="30"/>
      <c r="V136" s="30"/>
      <c r="W136" s="30"/>
      <c r="X136" s="30"/>
      <c r="Y136" s="30"/>
      <c r="Z136" s="30"/>
    </row>
    <row r="137" ht="12.75" customHeight="1">
      <c r="A137" s="28"/>
      <c r="B137" s="28"/>
      <c r="C137" s="28"/>
      <c r="D137" s="28"/>
      <c r="E137" s="28"/>
      <c r="F137" s="28"/>
      <c r="G137" s="28"/>
      <c r="H137" s="6"/>
      <c r="I137" s="6"/>
      <c r="J137" s="6"/>
      <c r="K137" s="6"/>
      <c r="L137" s="28"/>
      <c r="M137" s="28"/>
      <c r="N137" s="28"/>
      <c r="O137" s="28"/>
      <c r="P137" s="28"/>
      <c r="Q137" s="28"/>
      <c r="R137" s="28"/>
      <c r="S137" s="30"/>
      <c r="T137" s="30"/>
      <c r="U137" s="30"/>
      <c r="V137" s="30"/>
      <c r="W137" s="30"/>
      <c r="X137" s="30"/>
      <c r="Y137" s="30"/>
      <c r="Z137" s="30"/>
    </row>
    <row r="138" ht="12.75" customHeight="1">
      <c r="A138" s="28"/>
      <c r="B138" s="28"/>
      <c r="C138" s="28"/>
      <c r="D138" s="28"/>
      <c r="E138" s="28"/>
      <c r="F138" s="28"/>
      <c r="G138" s="28"/>
      <c r="H138" s="6"/>
      <c r="I138" s="6"/>
      <c r="J138" s="6"/>
      <c r="K138" s="6"/>
      <c r="L138" s="28"/>
      <c r="M138" s="28"/>
      <c r="N138" s="28"/>
      <c r="O138" s="28"/>
      <c r="P138" s="28"/>
      <c r="Q138" s="28"/>
      <c r="R138" s="28"/>
      <c r="S138" s="30"/>
      <c r="T138" s="30"/>
      <c r="U138" s="30"/>
      <c r="V138" s="30"/>
      <c r="W138" s="30"/>
      <c r="X138" s="30"/>
      <c r="Y138" s="30"/>
      <c r="Z138" s="30"/>
    </row>
    <row r="139" ht="12.75" customHeight="1">
      <c r="A139" s="28"/>
      <c r="B139" s="28"/>
      <c r="C139" s="28"/>
      <c r="D139" s="28"/>
      <c r="E139" s="28"/>
      <c r="F139" s="28"/>
      <c r="G139" s="28"/>
      <c r="H139" s="6"/>
      <c r="I139" s="6"/>
      <c r="J139" s="6"/>
      <c r="K139" s="6"/>
      <c r="L139" s="28"/>
      <c r="M139" s="28"/>
      <c r="N139" s="28"/>
      <c r="O139" s="28"/>
      <c r="P139" s="28"/>
      <c r="Q139" s="28"/>
      <c r="R139" s="28"/>
      <c r="S139" s="30"/>
      <c r="T139" s="30"/>
      <c r="U139" s="30"/>
      <c r="V139" s="30"/>
      <c r="W139" s="30"/>
      <c r="X139" s="30"/>
      <c r="Y139" s="30"/>
      <c r="Z139" s="30"/>
    </row>
    <row r="140" ht="12.75" customHeight="1">
      <c r="A140" s="28"/>
      <c r="B140" s="28"/>
      <c r="C140" s="28"/>
      <c r="D140" s="28"/>
      <c r="E140" s="28"/>
      <c r="F140" s="28"/>
      <c r="G140" s="28"/>
      <c r="H140" s="6"/>
      <c r="I140" s="6"/>
      <c r="J140" s="6"/>
      <c r="K140" s="6"/>
      <c r="L140" s="28"/>
      <c r="M140" s="28"/>
      <c r="N140" s="28"/>
      <c r="O140" s="28"/>
      <c r="P140" s="28"/>
      <c r="Q140" s="28"/>
      <c r="R140" s="28"/>
      <c r="S140" s="30"/>
      <c r="T140" s="30"/>
      <c r="U140" s="30"/>
      <c r="V140" s="30"/>
      <c r="W140" s="30"/>
      <c r="X140" s="30"/>
      <c r="Y140" s="30"/>
      <c r="Z140" s="30"/>
    </row>
    <row r="141" ht="12.75" customHeight="1">
      <c r="A141" s="28"/>
      <c r="B141" s="28"/>
      <c r="C141" s="28"/>
      <c r="D141" s="28"/>
      <c r="E141" s="28"/>
      <c r="F141" s="28"/>
      <c r="G141" s="28"/>
      <c r="H141" s="6"/>
      <c r="I141" s="6"/>
      <c r="J141" s="6"/>
      <c r="K141" s="6"/>
      <c r="L141" s="28"/>
      <c r="M141" s="28"/>
      <c r="N141" s="28"/>
      <c r="O141" s="28"/>
      <c r="P141" s="28"/>
      <c r="Q141" s="28"/>
      <c r="R141" s="28"/>
      <c r="S141" s="30"/>
      <c r="T141" s="30"/>
      <c r="U141" s="30"/>
      <c r="V141" s="30"/>
      <c r="W141" s="30"/>
      <c r="X141" s="30"/>
      <c r="Y141" s="30"/>
      <c r="Z141" s="30"/>
    </row>
    <row r="142" ht="12.75" customHeight="1">
      <c r="A142" s="28"/>
      <c r="B142" s="28"/>
      <c r="C142" s="28"/>
      <c r="D142" s="28"/>
      <c r="E142" s="28"/>
      <c r="F142" s="28"/>
      <c r="G142" s="28"/>
      <c r="H142" s="6"/>
      <c r="I142" s="6"/>
      <c r="J142" s="6"/>
      <c r="K142" s="6"/>
      <c r="L142" s="28"/>
      <c r="M142" s="28"/>
      <c r="N142" s="28"/>
      <c r="O142" s="28"/>
      <c r="P142" s="28"/>
      <c r="Q142" s="28"/>
      <c r="R142" s="28"/>
      <c r="S142" s="30"/>
      <c r="T142" s="30"/>
      <c r="U142" s="30"/>
      <c r="V142" s="30"/>
      <c r="W142" s="30"/>
      <c r="X142" s="30"/>
      <c r="Y142" s="30"/>
      <c r="Z142" s="30"/>
    </row>
    <row r="143" ht="12.75" customHeight="1">
      <c r="A143" s="28"/>
      <c r="B143" s="28"/>
      <c r="C143" s="28"/>
      <c r="D143" s="28"/>
      <c r="E143" s="28"/>
      <c r="F143" s="28"/>
      <c r="G143" s="28"/>
      <c r="H143" s="6"/>
      <c r="I143" s="6"/>
      <c r="J143" s="6"/>
      <c r="K143" s="6"/>
      <c r="L143" s="28"/>
      <c r="M143" s="28"/>
      <c r="N143" s="28"/>
      <c r="O143" s="28"/>
      <c r="P143" s="28"/>
      <c r="Q143" s="28"/>
      <c r="R143" s="28"/>
      <c r="S143" s="30"/>
      <c r="T143" s="30"/>
      <c r="U143" s="30"/>
      <c r="V143" s="30"/>
      <c r="W143" s="30"/>
      <c r="X143" s="30"/>
      <c r="Y143" s="30"/>
      <c r="Z143" s="30"/>
    </row>
    <row r="144" ht="12.75" customHeight="1">
      <c r="A144" s="28"/>
      <c r="B144" s="28"/>
      <c r="C144" s="28"/>
      <c r="D144" s="28"/>
      <c r="E144" s="28"/>
      <c r="F144" s="28"/>
      <c r="G144" s="28"/>
      <c r="H144" s="6"/>
      <c r="I144" s="6"/>
      <c r="J144" s="6"/>
      <c r="K144" s="6"/>
      <c r="L144" s="28"/>
      <c r="M144" s="28"/>
      <c r="N144" s="28"/>
      <c r="O144" s="28"/>
      <c r="P144" s="28"/>
      <c r="Q144" s="28"/>
      <c r="R144" s="28"/>
      <c r="S144" s="30"/>
      <c r="T144" s="30"/>
      <c r="U144" s="30"/>
      <c r="V144" s="30"/>
      <c r="W144" s="30"/>
      <c r="X144" s="30"/>
      <c r="Y144" s="30"/>
      <c r="Z144" s="30"/>
    </row>
    <row r="145" ht="12.75" customHeight="1">
      <c r="A145" s="28"/>
      <c r="B145" s="28"/>
      <c r="C145" s="28"/>
      <c r="D145" s="28"/>
      <c r="E145" s="28"/>
      <c r="F145" s="28"/>
      <c r="G145" s="28"/>
      <c r="H145" s="6"/>
      <c r="I145" s="6"/>
      <c r="J145" s="6"/>
      <c r="K145" s="6"/>
      <c r="L145" s="28"/>
      <c r="M145" s="28"/>
      <c r="N145" s="28"/>
      <c r="O145" s="28"/>
      <c r="P145" s="28"/>
      <c r="Q145" s="28"/>
      <c r="R145" s="28"/>
      <c r="S145" s="30"/>
      <c r="T145" s="30"/>
      <c r="U145" s="30"/>
      <c r="V145" s="30"/>
      <c r="W145" s="30"/>
      <c r="X145" s="30"/>
      <c r="Y145" s="30"/>
      <c r="Z145" s="30"/>
    </row>
    <row r="146" ht="12.75" customHeight="1">
      <c r="A146" s="28"/>
      <c r="B146" s="28"/>
      <c r="C146" s="28"/>
      <c r="D146" s="28"/>
      <c r="E146" s="28"/>
      <c r="F146" s="28"/>
      <c r="G146" s="28"/>
      <c r="H146" s="6"/>
      <c r="I146" s="6"/>
      <c r="J146" s="6"/>
      <c r="K146" s="6"/>
      <c r="L146" s="28"/>
      <c r="M146" s="28"/>
      <c r="N146" s="28"/>
      <c r="O146" s="28"/>
      <c r="P146" s="28"/>
      <c r="Q146" s="28"/>
      <c r="R146" s="28"/>
      <c r="S146" s="30"/>
      <c r="T146" s="30"/>
      <c r="U146" s="30"/>
      <c r="V146" s="30"/>
      <c r="W146" s="30"/>
      <c r="X146" s="30"/>
      <c r="Y146" s="30"/>
      <c r="Z146" s="30"/>
    </row>
    <row r="147" ht="12.75" customHeight="1">
      <c r="A147" s="28"/>
      <c r="B147" s="28"/>
      <c r="C147" s="28"/>
      <c r="D147" s="28"/>
      <c r="E147" s="28"/>
      <c r="F147" s="28"/>
      <c r="G147" s="28"/>
      <c r="H147" s="6"/>
      <c r="I147" s="6"/>
      <c r="J147" s="6"/>
      <c r="K147" s="6"/>
      <c r="L147" s="28"/>
      <c r="M147" s="28"/>
      <c r="N147" s="28"/>
      <c r="O147" s="28"/>
      <c r="P147" s="28"/>
      <c r="Q147" s="28"/>
      <c r="R147" s="28"/>
      <c r="S147" s="30"/>
      <c r="T147" s="30"/>
      <c r="U147" s="30"/>
      <c r="V147" s="30"/>
      <c r="W147" s="30"/>
      <c r="X147" s="30"/>
      <c r="Y147" s="30"/>
      <c r="Z147" s="30"/>
    </row>
    <row r="148" ht="12.75" customHeight="1">
      <c r="A148" s="28"/>
      <c r="B148" s="28"/>
      <c r="C148" s="28"/>
      <c r="D148" s="28"/>
      <c r="E148" s="28"/>
      <c r="F148" s="28"/>
      <c r="G148" s="28"/>
      <c r="H148" s="6"/>
      <c r="I148" s="6"/>
      <c r="J148" s="6"/>
      <c r="K148" s="6"/>
      <c r="L148" s="28"/>
      <c r="M148" s="28"/>
      <c r="N148" s="28"/>
      <c r="O148" s="28"/>
      <c r="P148" s="28"/>
      <c r="Q148" s="28"/>
      <c r="R148" s="28"/>
      <c r="S148" s="30"/>
      <c r="T148" s="30"/>
      <c r="U148" s="30"/>
      <c r="V148" s="30"/>
      <c r="W148" s="30"/>
      <c r="X148" s="30"/>
      <c r="Y148" s="30"/>
      <c r="Z148" s="30"/>
    </row>
    <row r="149" ht="12.75" customHeight="1">
      <c r="A149" s="28"/>
      <c r="B149" s="28"/>
      <c r="C149" s="28"/>
      <c r="D149" s="28"/>
      <c r="E149" s="28"/>
      <c r="F149" s="28"/>
      <c r="G149" s="28"/>
      <c r="H149" s="6"/>
      <c r="I149" s="6"/>
      <c r="J149" s="6"/>
      <c r="K149" s="6"/>
      <c r="L149" s="28"/>
      <c r="M149" s="28"/>
      <c r="N149" s="28"/>
      <c r="O149" s="28"/>
      <c r="P149" s="28"/>
      <c r="Q149" s="28"/>
      <c r="R149" s="28"/>
      <c r="S149" s="30"/>
      <c r="T149" s="30"/>
      <c r="U149" s="30"/>
      <c r="V149" s="30"/>
      <c r="W149" s="30"/>
      <c r="X149" s="30"/>
      <c r="Y149" s="30"/>
      <c r="Z149" s="30"/>
    </row>
    <row r="150" ht="12.75" customHeight="1">
      <c r="A150" s="28"/>
      <c r="B150" s="28"/>
      <c r="C150" s="28"/>
      <c r="D150" s="28"/>
      <c r="E150" s="28"/>
      <c r="F150" s="28"/>
      <c r="G150" s="28"/>
      <c r="H150" s="6"/>
      <c r="I150" s="6"/>
      <c r="J150" s="6"/>
      <c r="K150" s="6"/>
      <c r="L150" s="28"/>
      <c r="M150" s="28"/>
      <c r="N150" s="28"/>
      <c r="O150" s="28"/>
      <c r="P150" s="28"/>
      <c r="Q150" s="28"/>
      <c r="R150" s="28"/>
      <c r="S150" s="30"/>
      <c r="T150" s="30"/>
      <c r="U150" s="30"/>
      <c r="V150" s="30"/>
      <c r="W150" s="30"/>
      <c r="X150" s="30"/>
      <c r="Y150" s="30"/>
      <c r="Z150" s="30"/>
    </row>
    <row r="151" ht="12.75" customHeight="1">
      <c r="A151" s="28"/>
      <c r="B151" s="28"/>
      <c r="C151" s="28"/>
      <c r="D151" s="28"/>
      <c r="E151" s="28"/>
      <c r="F151" s="28"/>
      <c r="G151" s="28"/>
      <c r="H151" s="6"/>
      <c r="I151" s="6"/>
      <c r="J151" s="6"/>
      <c r="K151" s="6"/>
      <c r="L151" s="28"/>
      <c r="M151" s="28"/>
      <c r="N151" s="28"/>
      <c r="O151" s="28"/>
      <c r="P151" s="28"/>
      <c r="Q151" s="28"/>
      <c r="R151" s="28"/>
      <c r="S151" s="30"/>
      <c r="T151" s="30"/>
      <c r="U151" s="30"/>
      <c r="V151" s="30"/>
      <c r="W151" s="30"/>
      <c r="X151" s="30"/>
      <c r="Y151" s="30"/>
      <c r="Z151" s="30"/>
    </row>
    <row r="152" ht="12.75" customHeight="1">
      <c r="A152" s="28"/>
      <c r="B152" s="28"/>
      <c r="C152" s="28"/>
      <c r="D152" s="28"/>
      <c r="E152" s="28"/>
      <c r="F152" s="28"/>
      <c r="G152" s="28"/>
      <c r="H152" s="6"/>
      <c r="I152" s="6"/>
      <c r="J152" s="6"/>
      <c r="K152" s="6"/>
      <c r="L152" s="28"/>
      <c r="M152" s="28"/>
      <c r="N152" s="28"/>
      <c r="O152" s="28"/>
      <c r="P152" s="28"/>
      <c r="Q152" s="28"/>
      <c r="R152" s="28"/>
      <c r="S152" s="30"/>
      <c r="T152" s="30"/>
      <c r="U152" s="30"/>
      <c r="V152" s="30"/>
      <c r="W152" s="30"/>
      <c r="X152" s="30"/>
      <c r="Y152" s="30"/>
      <c r="Z152" s="30"/>
    </row>
    <row r="153" ht="12.75" customHeight="1">
      <c r="A153" s="28"/>
      <c r="B153" s="28"/>
      <c r="C153" s="28"/>
      <c r="D153" s="28"/>
      <c r="E153" s="28"/>
      <c r="F153" s="28"/>
      <c r="G153" s="28"/>
      <c r="H153" s="6"/>
      <c r="I153" s="6"/>
      <c r="J153" s="6"/>
      <c r="K153" s="6"/>
      <c r="L153" s="28"/>
      <c r="M153" s="28"/>
      <c r="N153" s="28"/>
      <c r="O153" s="28"/>
      <c r="P153" s="28"/>
      <c r="Q153" s="28"/>
      <c r="R153" s="28"/>
      <c r="S153" s="30"/>
      <c r="T153" s="30"/>
      <c r="U153" s="30"/>
      <c r="V153" s="30"/>
      <c r="W153" s="30"/>
      <c r="X153" s="30"/>
      <c r="Y153" s="30"/>
      <c r="Z153" s="30"/>
    </row>
    <row r="154" ht="12.75" customHeight="1">
      <c r="A154" s="28"/>
      <c r="B154" s="28"/>
      <c r="C154" s="28"/>
      <c r="D154" s="28"/>
      <c r="E154" s="28"/>
      <c r="F154" s="28"/>
      <c r="G154" s="28"/>
      <c r="H154" s="6"/>
      <c r="I154" s="6"/>
      <c r="J154" s="6"/>
      <c r="K154" s="6"/>
      <c r="L154" s="28"/>
      <c r="M154" s="28"/>
      <c r="N154" s="28"/>
      <c r="O154" s="28"/>
      <c r="P154" s="28"/>
      <c r="Q154" s="28"/>
      <c r="R154" s="28"/>
      <c r="S154" s="30"/>
      <c r="T154" s="30"/>
      <c r="U154" s="30"/>
      <c r="V154" s="30"/>
      <c r="W154" s="30"/>
      <c r="X154" s="30"/>
      <c r="Y154" s="30"/>
      <c r="Z154" s="30"/>
    </row>
    <row r="155" ht="12.75" customHeight="1">
      <c r="A155" s="28"/>
      <c r="B155" s="28"/>
      <c r="C155" s="28"/>
      <c r="D155" s="28"/>
      <c r="E155" s="28"/>
      <c r="F155" s="28"/>
      <c r="G155" s="28"/>
      <c r="H155" s="6"/>
      <c r="I155" s="6"/>
      <c r="J155" s="6"/>
      <c r="K155" s="6"/>
      <c r="L155" s="28"/>
      <c r="M155" s="28"/>
      <c r="N155" s="28"/>
      <c r="O155" s="28"/>
      <c r="P155" s="28"/>
      <c r="Q155" s="28"/>
      <c r="R155" s="28"/>
      <c r="S155" s="30"/>
      <c r="T155" s="30"/>
      <c r="U155" s="30"/>
      <c r="V155" s="30"/>
      <c r="W155" s="30"/>
      <c r="X155" s="30"/>
      <c r="Y155" s="30"/>
      <c r="Z155" s="30"/>
    </row>
    <row r="156" ht="12.75" customHeight="1">
      <c r="A156" s="28"/>
      <c r="B156" s="28"/>
      <c r="C156" s="28"/>
      <c r="D156" s="28"/>
      <c r="E156" s="28"/>
      <c r="F156" s="28"/>
      <c r="G156" s="28"/>
      <c r="H156" s="6"/>
      <c r="I156" s="6"/>
      <c r="J156" s="6"/>
      <c r="K156" s="6"/>
      <c r="L156" s="28"/>
      <c r="M156" s="28"/>
      <c r="N156" s="28"/>
      <c r="O156" s="28"/>
      <c r="P156" s="28"/>
      <c r="Q156" s="28"/>
      <c r="R156" s="28"/>
      <c r="S156" s="30"/>
      <c r="T156" s="30"/>
      <c r="U156" s="30"/>
      <c r="V156" s="30"/>
      <c r="W156" s="30"/>
      <c r="X156" s="30"/>
      <c r="Y156" s="30"/>
      <c r="Z156" s="30"/>
    </row>
    <row r="157" ht="12.75" customHeight="1">
      <c r="A157" s="28"/>
      <c r="B157" s="28"/>
      <c r="C157" s="28"/>
      <c r="D157" s="28"/>
      <c r="E157" s="28"/>
      <c r="F157" s="28"/>
      <c r="G157" s="28"/>
      <c r="H157" s="6"/>
      <c r="I157" s="6"/>
      <c r="J157" s="6"/>
      <c r="K157" s="6"/>
      <c r="L157" s="28"/>
      <c r="M157" s="28"/>
      <c r="N157" s="28"/>
      <c r="O157" s="28"/>
      <c r="P157" s="28"/>
      <c r="Q157" s="28"/>
      <c r="R157" s="28"/>
      <c r="S157" s="30"/>
      <c r="T157" s="30"/>
      <c r="U157" s="30"/>
      <c r="V157" s="30"/>
      <c r="W157" s="30"/>
      <c r="X157" s="30"/>
      <c r="Y157" s="30"/>
      <c r="Z157" s="30"/>
    </row>
    <row r="158" ht="12.75" customHeight="1">
      <c r="A158" s="28"/>
      <c r="B158" s="28"/>
      <c r="C158" s="28"/>
      <c r="D158" s="28"/>
      <c r="E158" s="28"/>
      <c r="F158" s="28"/>
      <c r="G158" s="28"/>
      <c r="H158" s="6"/>
      <c r="I158" s="6"/>
      <c r="J158" s="6"/>
      <c r="K158" s="6"/>
      <c r="L158" s="28"/>
      <c r="M158" s="28"/>
      <c r="N158" s="28"/>
      <c r="O158" s="28"/>
      <c r="P158" s="28"/>
      <c r="Q158" s="28"/>
      <c r="R158" s="28"/>
      <c r="S158" s="30"/>
      <c r="T158" s="30"/>
      <c r="U158" s="30"/>
      <c r="V158" s="30"/>
      <c r="W158" s="30"/>
      <c r="X158" s="30"/>
      <c r="Y158" s="30"/>
      <c r="Z158" s="30"/>
    </row>
    <row r="159" ht="12.75" customHeight="1">
      <c r="A159" s="28"/>
      <c r="B159" s="28"/>
      <c r="C159" s="28"/>
      <c r="D159" s="28"/>
      <c r="E159" s="28"/>
      <c r="F159" s="28"/>
      <c r="G159" s="28"/>
      <c r="H159" s="6"/>
      <c r="I159" s="6"/>
      <c r="J159" s="6"/>
      <c r="K159" s="6"/>
      <c r="L159" s="28"/>
      <c r="M159" s="28"/>
      <c r="N159" s="28"/>
      <c r="O159" s="28"/>
      <c r="P159" s="28"/>
      <c r="Q159" s="28"/>
      <c r="R159" s="28"/>
      <c r="S159" s="30"/>
      <c r="T159" s="30"/>
      <c r="U159" s="30"/>
      <c r="V159" s="30"/>
      <c r="W159" s="30"/>
      <c r="X159" s="30"/>
      <c r="Y159" s="30"/>
      <c r="Z159" s="30"/>
    </row>
    <row r="160" ht="12.75" customHeight="1">
      <c r="A160" s="28"/>
      <c r="B160" s="28"/>
      <c r="C160" s="28"/>
      <c r="D160" s="28"/>
      <c r="E160" s="28"/>
      <c r="F160" s="28"/>
      <c r="G160" s="28"/>
      <c r="H160" s="6"/>
      <c r="I160" s="6"/>
      <c r="J160" s="6"/>
      <c r="K160" s="6"/>
      <c r="L160" s="28"/>
      <c r="M160" s="28"/>
      <c r="N160" s="28"/>
      <c r="O160" s="28"/>
      <c r="P160" s="28"/>
      <c r="Q160" s="28"/>
      <c r="R160" s="28"/>
      <c r="S160" s="30"/>
      <c r="T160" s="30"/>
      <c r="U160" s="30"/>
      <c r="V160" s="30"/>
      <c r="W160" s="30"/>
      <c r="X160" s="30"/>
      <c r="Y160" s="30"/>
      <c r="Z160" s="30"/>
    </row>
    <row r="161" ht="12.75" customHeight="1">
      <c r="A161" s="28"/>
      <c r="B161" s="28"/>
      <c r="C161" s="28"/>
      <c r="D161" s="28"/>
      <c r="E161" s="28"/>
      <c r="F161" s="28"/>
      <c r="G161" s="28"/>
      <c r="H161" s="6"/>
      <c r="I161" s="6"/>
      <c r="J161" s="6"/>
      <c r="K161" s="6"/>
      <c r="L161" s="28"/>
      <c r="M161" s="28"/>
      <c r="N161" s="28"/>
      <c r="O161" s="28"/>
      <c r="P161" s="28"/>
      <c r="Q161" s="28"/>
      <c r="R161" s="28"/>
      <c r="S161" s="30"/>
      <c r="T161" s="30"/>
      <c r="U161" s="30"/>
      <c r="V161" s="30"/>
      <c r="W161" s="30"/>
      <c r="X161" s="30"/>
      <c r="Y161" s="30"/>
      <c r="Z161" s="30"/>
    </row>
    <row r="162" ht="12.75" customHeight="1">
      <c r="A162" s="28"/>
      <c r="B162" s="28"/>
      <c r="C162" s="28"/>
      <c r="D162" s="28"/>
      <c r="E162" s="28"/>
      <c r="F162" s="28"/>
      <c r="G162" s="28"/>
      <c r="H162" s="6"/>
      <c r="I162" s="6"/>
      <c r="J162" s="6"/>
      <c r="K162" s="6"/>
      <c r="L162" s="28"/>
      <c r="M162" s="28"/>
      <c r="N162" s="28"/>
      <c r="O162" s="28"/>
      <c r="P162" s="28"/>
      <c r="Q162" s="28"/>
      <c r="R162" s="28"/>
      <c r="S162" s="30"/>
      <c r="T162" s="30"/>
      <c r="U162" s="30"/>
      <c r="V162" s="30"/>
      <c r="W162" s="30"/>
      <c r="X162" s="30"/>
      <c r="Y162" s="30"/>
      <c r="Z162" s="30"/>
    </row>
    <row r="163" ht="12.75" customHeight="1">
      <c r="A163" s="28"/>
      <c r="B163" s="28"/>
      <c r="C163" s="28"/>
      <c r="D163" s="28"/>
      <c r="E163" s="28"/>
      <c r="F163" s="28"/>
      <c r="G163" s="28"/>
      <c r="H163" s="6"/>
      <c r="I163" s="6"/>
      <c r="J163" s="6"/>
      <c r="K163" s="6"/>
      <c r="L163" s="28"/>
      <c r="M163" s="28"/>
      <c r="N163" s="28"/>
      <c r="O163" s="28"/>
      <c r="P163" s="28"/>
      <c r="Q163" s="28"/>
      <c r="R163" s="28"/>
      <c r="S163" s="30"/>
      <c r="T163" s="30"/>
      <c r="U163" s="30"/>
      <c r="V163" s="30"/>
      <c r="W163" s="30"/>
      <c r="X163" s="30"/>
      <c r="Y163" s="30"/>
      <c r="Z163" s="30"/>
    </row>
    <row r="164" ht="12.75" customHeight="1">
      <c r="A164" s="28"/>
      <c r="B164" s="28"/>
      <c r="C164" s="28"/>
      <c r="D164" s="28"/>
      <c r="E164" s="28"/>
      <c r="F164" s="28"/>
      <c r="G164" s="28"/>
      <c r="H164" s="6"/>
      <c r="I164" s="6"/>
      <c r="J164" s="6"/>
      <c r="K164" s="6"/>
      <c r="L164" s="28"/>
      <c r="M164" s="28"/>
      <c r="N164" s="28"/>
      <c r="O164" s="28"/>
      <c r="P164" s="28"/>
      <c r="Q164" s="28"/>
      <c r="R164" s="28"/>
      <c r="S164" s="30"/>
      <c r="T164" s="30"/>
      <c r="U164" s="30"/>
      <c r="V164" s="30"/>
      <c r="W164" s="30"/>
      <c r="X164" s="30"/>
      <c r="Y164" s="30"/>
      <c r="Z164" s="30"/>
    </row>
    <row r="165" ht="12.75" customHeight="1">
      <c r="A165" s="28"/>
      <c r="B165" s="28"/>
      <c r="C165" s="28"/>
      <c r="D165" s="28"/>
      <c r="E165" s="28"/>
      <c r="F165" s="28"/>
      <c r="G165" s="28"/>
      <c r="H165" s="6"/>
      <c r="I165" s="6"/>
      <c r="J165" s="6"/>
      <c r="K165" s="6"/>
      <c r="L165" s="28"/>
      <c r="M165" s="28"/>
      <c r="N165" s="28"/>
      <c r="O165" s="28"/>
      <c r="P165" s="28"/>
      <c r="Q165" s="28"/>
      <c r="R165" s="28"/>
      <c r="S165" s="30"/>
      <c r="T165" s="30"/>
      <c r="U165" s="30"/>
      <c r="V165" s="30"/>
      <c r="W165" s="30"/>
      <c r="X165" s="30"/>
      <c r="Y165" s="30"/>
      <c r="Z165" s="30"/>
    </row>
    <row r="166" ht="12.75" customHeight="1">
      <c r="A166" s="28"/>
      <c r="B166" s="28"/>
      <c r="C166" s="28"/>
      <c r="D166" s="28"/>
      <c r="E166" s="28"/>
      <c r="F166" s="28"/>
      <c r="G166" s="28"/>
      <c r="H166" s="6"/>
      <c r="I166" s="6"/>
      <c r="J166" s="6"/>
      <c r="K166" s="6"/>
      <c r="L166" s="28"/>
      <c r="M166" s="28"/>
      <c r="N166" s="28"/>
      <c r="O166" s="28"/>
      <c r="P166" s="28"/>
      <c r="Q166" s="28"/>
      <c r="R166" s="28"/>
      <c r="S166" s="30"/>
      <c r="T166" s="30"/>
      <c r="U166" s="30"/>
      <c r="V166" s="30"/>
      <c r="W166" s="30"/>
      <c r="X166" s="30"/>
      <c r="Y166" s="30"/>
      <c r="Z166" s="30"/>
    </row>
    <row r="167" ht="12.75" customHeight="1">
      <c r="A167" s="28"/>
      <c r="B167" s="28"/>
      <c r="C167" s="28"/>
      <c r="D167" s="28"/>
      <c r="E167" s="28"/>
      <c r="F167" s="28"/>
      <c r="G167" s="28"/>
      <c r="H167" s="6"/>
      <c r="I167" s="6"/>
      <c r="J167" s="6"/>
      <c r="K167" s="6"/>
      <c r="L167" s="28"/>
      <c r="M167" s="28"/>
      <c r="N167" s="28"/>
      <c r="O167" s="28"/>
      <c r="P167" s="28"/>
      <c r="Q167" s="28"/>
      <c r="R167" s="28"/>
      <c r="S167" s="30"/>
      <c r="T167" s="30"/>
      <c r="U167" s="30"/>
      <c r="V167" s="30"/>
      <c r="W167" s="30"/>
      <c r="X167" s="30"/>
      <c r="Y167" s="30"/>
      <c r="Z167" s="30"/>
    </row>
    <row r="168" ht="12.75" customHeight="1">
      <c r="A168" s="28"/>
      <c r="B168" s="28"/>
      <c r="C168" s="28"/>
      <c r="D168" s="28"/>
      <c r="E168" s="28"/>
      <c r="F168" s="28"/>
      <c r="G168" s="28"/>
      <c r="H168" s="6"/>
      <c r="I168" s="6"/>
      <c r="J168" s="6"/>
      <c r="K168" s="6"/>
      <c r="L168" s="28"/>
      <c r="M168" s="28"/>
      <c r="N168" s="28"/>
      <c r="O168" s="28"/>
      <c r="P168" s="28"/>
      <c r="Q168" s="28"/>
      <c r="R168" s="28"/>
      <c r="S168" s="30"/>
      <c r="T168" s="30"/>
      <c r="U168" s="30"/>
      <c r="V168" s="30"/>
      <c r="W168" s="30"/>
      <c r="X168" s="30"/>
      <c r="Y168" s="30"/>
      <c r="Z168" s="30"/>
    </row>
    <row r="169" ht="12.75" customHeight="1">
      <c r="A169" s="28"/>
      <c r="B169" s="28"/>
      <c r="C169" s="28"/>
      <c r="D169" s="28"/>
      <c r="E169" s="28"/>
      <c r="F169" s="28"/>
      <c r="G169" s="28"/>
      <c r="H169" s="6"/>
      <c r="I169" s="6"/>
      <c r="J169" s="6"/>
      <c r="K169" s="6"/>
      <c r="L169" s="28"/>
      <c r="M169" s="28"/>
      <c r="N169" s="28"/>
      <c r="O169" s="28"/>
      <c r="P169" s="28"/>
      <c r="Q169" s="28"/>
      <c r="R169" s="28"/>
      <c r="S169" s="30"/>
      <c r="T169" s="30"/>
      <c r="U169" s="30"/>
      <c r="V169" s="30"/>
      <c r="W169" s="30"/>
      <c r="X169" s="30"/>
      <c r="Y169" s="30"/>
      <c r="Z169" s="30"/>
    </row>
    <row r="170" ht="12.75" customHeight="1">
      <c r="A170" s="28"/>
      <c r="B170" s="28"/>
      <c r="C170" s="28"/>
      <c r="D170" s="28"/>
      <c r="E170" s="28"/>
      <c r="F170" s="28"/>
      <c r="G170" s="28"/>
      <c r="H170" s="6"/>
      <c r="I170" s="6"/>
      <c r="J170" s="6"/>
      <c r="K170" s="6"/>
      <c r="L170" s="28"/>
      <c r="M170" s="28"/>
      <c r="N170" s="28"/>
      <c r="O170" s="28"/>
      <c r="P170" s="28"/>
      <c r="Q170" s="28"/>
      <c r="R170" s="28"/>
      <c r="S170" s="30"/>
      <c r="T170" s="30"/>
      <c r="U170" s="30"/>
      <c r="V170" s="30"/>
      <c r="W170" s="30"/>
      <c r="X170" s="30"/>
      <c r="Y170" s="30"/>
      <c r="Z170" s="30"/>
    </row>
    <row r="171" ht="12.75" customHeight="1">
      <c r="A171" s="28"/>
      <c r="B171" s="28"/>
      <c r="C171" s="28"/>
      <c r="D171" s="28"/>
      <c r="E171" s="28"/>
      <c r="F171" s="28"/>
      <c r="G171" s="28"/>
      <c r="H171" s="6"/>
      <c r="I171" s="6"/>
      <c r="J171" s="6"/>
      <c r="K171" s="6"/>
      <c r="L171" s="28"/>
      <c r="M171" s="28"/>
      <c r="N171" s="28"/>
      <c r="O171" s="28"/>
      <c r="P171" s="28"/>
      <c r="Q171" s="28"/>
      <c r="R171" s="28"/>
      <c r="S171" s="30"/>
      <c r="T171" s="30"/>
      <c r="U171" s="30"/>
      <c r="V171" s="30"/>
      <c r="W171" s="30"/>
      <c r="X171" s="30"/>
      <c r="Y171" s="30"/>
      <c r="Z171" s="30"/>
    </row>
    <row r="172" ht="12.75" customHeight="1">
      <c r="A172" s="28"/>
      <c r="B172" s="28"/>
      <c r="C172" s="28"/>
      <c r="D172" s="28"/>
      <c r="E172" s="28"/>
      <c r="F172" s="28"/>
      <c r="G172" s="28"/>
      <c r="H172" s="6"/>
      <c r="I172" s="6"/>
      <c r="J172" s="6"/>
      <c r="K172" s="6"/>
      <c r="L172" s="28"/>
      <c r="M172" s="28"/>
      <c r="N172" s="28"/>
      <c r="O172" s="28"/>
      <c r="P172" s="28"/>
      <c r="Q172" s="28"/>
      <c r="R172" s="28"/>
      <c r="S172" s="30"/>
      <c r="T172" s="30"/>
      <c r="U172" s="30"/>
      <c r="V172" s="30"/>
      <c r="W172" s="30"/>
      <c r="X172" s="30"/>
      <c r="Y172" s="30"/>
      <c r="Z172" s="30"/>
    </row>
    <row r="173" ht="12.75" customHeight="1">
      <c r="A173" s="28"/>
      <c r="B173" s="28"/>
      <c r="C173" s="28"/>
      <c r="D173" s="28"/>
      <c r="E173" s="28"/>
      <c r="F173" s="28"/>
      <c r="G173" s="28"/>
      <c r="H173" s="6"/>
      <c r="I173" s="6"/>
      <c r="J173" s="6"/>
      <c r="K173" s="6"/>
      <c r="L173" s="28"/>
      <c r="M173" s="28"/>
      <c r="N173" s="28"/>
      <c r="O173" s="28"/>
      <c r="P173" s="28"/>
      <c r="Q173" s="28"/>
      <c r="R173" s="28"/>
      <c r="S173" s="30"/>
      <c r="T173" s="30"/>
      <c r="U173" s="30"/>
      <c r="V173" s="30"/>
      <c r="W173" s="30"/>
      <c r="X173" s="30"/>
      <c r="Y173" s="30"/>
      <c r="Z173" s="30"/>
    </row>
    <row r="174" ht="12.75" customHeight="1">
      <c r="A174" s="28"/>
      <c r="B174" s="28"/>
      <c r="C174" s="28"/>
      <c r="D174" s="28"/>
      <c r="E174" s="28"/>
      <c r="F174" s="28"/>
      <c r="G174" s="28"/>
      <c r="H174" s="6"/>
      <c r="I174" s="6"/>
      <c r="J174" s="6"/>
      <c r="K174" s="6"/>
      <c r="L174" s="28"/>
      <c r="M174" s="28"/>
      <c r="N174" s="28"/>
      <c r="O174" s="28"/>
      <c r="P174" s="28"/>
      <c r="Q174" s="28"/>
      <c r="R174" s="28"/>
      <c r="S174" s="30"/>
      <c r="T174" s="30"/>
      <c r="U174" s="30"/>
      <c r="V174" s="30"/>
      <c r="W174" s="30"/>
      <c r="X174" s="30"/>
      <c r="Y174" s="30"/>
      <c r="Z174" s="30"/>
    </row>
    <row r="175" ht="12.75" customHeight="1">
      <c r="A175" s="28"/>
      <c r="B175" s="28"/>
      <c r="C175" s="28"/>
      <c r="D175" s="28"/>
      <c r="E175" s="28"/>
      <c r="F175" s="28"/>
      <c r="G175" s="28"/>
      <c r="H175" s="6"/>
      <c r="I175" s="6"/>
      <c r="J175" s="6"/>
      <c r="K175" s="6"/>
      <c r="L175" s="28"/>
      <c r="M175" s="28"/>
      <c r="N175" s="28"/>
      <c r="O175" s="28"/>
      <c r="P175" s="28"/>
      <c r="Q175" s="28"/>
      <c r="R175" s="28"/>
      <c r="S175" s="30"/>
      <c r="T175" s="30"/>
      <c r="U175" s="30"/>
      <c r="V175" s="30"/>
      <c r="W175" s="30"/>
      <c r="X175" s="30"/>
      <c r="Y175" s="30"/>
      <c r="Z175" s="30"/>
    </row>
    <row r="176" ht="12.75" customHeight="1">
      <c r="A176" s="28"/>
      <c r="B176" s="28"/>
      <c r="C176" s="28"/>
      <c r="D176" s="28"/>
      <c r="E176" s="28"/>
      <c r="F176" s="28"/>
      <c r="G176" s="28"/>
      <c r="H176" s="6"/>
      <c r="I176" s="6"/>
      <c r="J176" s="6"/>
      <c r="K176" s="6"/>
      <c r="L176" s="28"/>
      <c r="M176" s="28"/>
      <c r="N176" s="28"/>
      <c r="O176" s="28"/>
      <c r="P176" s="28"/>
      <c r="Q176" s="28"/>
      <c r="R176" s="28"/>
      <c r="S176" s="30"/>
      <c r="T176" s="30"/>
      <c r="U176" s="30"/>
      <c r="V176" s="30"/>
      <c r="W176" s="30"/>
      <c r="X176" s="30"/>
      <c r="Y176" s="30"/>
      <c r="Z176" s="30"/>
    </row>
    <row r="177" ht="12.75" customHeight="1">
      <c r="A177" s="28"/>
      <c r="B177" s="28"/>
      <c r="C177" s="28"/>
      <c r="D177" s="28"/>
      <c r="E177" s="28"/>
      <c r="F177" s="28"/>
      <c r="G177" s="28"/>
      <c r="H177" s="6"/>
      <c r="I177" s="6"/>
      <c r="J177" s="6"/>
      <c r="K177" s="6"/>
      <c r="L177" s="28"/>
      <c r="M177" s="28"/>
      <c r="N177" s="28"/>
      <c r="O177" s="28"/>
      <c r="P177" s="28"/>
      <c r="Q177" s="28"/>
      <c r="R177" s="28"/>
      <c r="S177" s="30"/>
      <c r="T177" s="30"/>
      <c r="U177" s="30"/>
      <c r="V177" s="30"/>
      <c r="W177" s="30"/>
      <c r="X177" s="30"/>
      <c r="Y177" s="30"/>
      <c r="Z177" s="30"/>
    </row>
    <row r="178" ht="12.75" customHeight="1">
      <c r="A178" s="28"/>
      <c r="B178" s="28"/>
      <c r="C178" s="28"/>
      <c r="D178" s="28"/>
      <c r="E178" s="28"/>
      <c r="F178" s="28"/>
      <c r="G178" s="28"/>
      <c r="H178" s="6"/>
      <c r="I178" s="6"/>
      <c r="J178" s="6"/>
      <c r="K178" s="6"/>
      <c r="L178" s="28"/>
      <c r="M178" s="28"/>
      <c r="N178" s="28"/>
      <c r="O178" s="28"/>
      <c r="P178" s="28"/>
      <c r="Q178" s="28"/>
      <c r="R178" s="28"/>
      <c r="S178" s="30"/>
      <c r="T178" s="30"/>
      <c r="U178" s="30"/>
      <c r="V178" s="30"/>
      <c r="W178" s="30"/>
      <c r="X178" s="30"/>
      <c r="Y178" s="30"/>
      <c r="Z178" s="30"/>
    </row>
    <row r="179" ht="12.75" customHeight="1">
      <c r="A179" s="28"/>
      <c r="B179" s="28"/>
      <c r="C179" s="28"/>
      <c r="D179" s="28"/>
      <c r="E179" s="28"/>
      <c r="F179" s="28"/>
      <c r="G179" s="28"/>
      <c r="H179" s="6"/>
      <c r="I179" s="6"/>
      <c r="J179" s="6"/>
      <c r="K179" s="6"/>
      <c r="L179" s="28"/>
      <c r="M179" s="28"/>
      <c r="N179" s="28"/>
      <c r="O179" s="28"/>
      <c r="P179" s="28"/>
      <c r="Q179" s="28"/>
      <c r="R179" s="28"/>
      <c r="S179" s="30"/>
      <c r="T179" s="30"/>
      <c r="U179" s="30"/>
      <c r="V179" s="30"/>
      <c r="W179" s="30"/>
      <c r="X179" s="30"/>
      <c r="Y179" s="30"/>
      <c r="Z179" s="30"/>
    </row>
    <row r="180" ht="12.75" customHeight="1">
      <c r="A180" s="28"/>
      <c r="B180" s="28"/>
      <c r="C180" s="28"/>
      <c r="D180" s="28"/>
      <c r="E180" s="28"/>
      <c r="F180" s="28"/>
      <c r="G180" s="28"/>
      <c r="H180" s="6"/>
      <c r="I180" s="6"/>
      <c r="J180" s="6"/>
      <c r="K180" s="6"/>
      <c r="L180" s="28"/>
      <c r="M180" s="28"/>
      <c r="N180" s="28"/>
      <c r="O180" s="28"/>
      <c r="P180" s="28"/>
      <c r="Q180" s="28"/>
      <c r="R180" s="28"/>
      <c r="S180" s="30"/>
      <c r="T180" s="30"/>
      <c r="U180" s="30"/>
      <c r="V180" s="30"/>
      <c r="W180" s="30"/>
      <c r="X180" s="30"/>
      <c r="Y180" s="30"/>
      <c r="Z180" s="30"/>
    </row>
    <row r="181" ht="12.75" customHeight="1">
      <c r="A181" s="28"/>
      <c r="B181" s="28"/>
      <c r="C181" s="28"/>
      <c r="D181" s="28"/>
      <c r="E181" s="28"/>
      <c r="F181" s="28"/>
      <c r="G181" s="28"/>
      <c r="H181" s="6"/>
      <c r="I181" s="6"/>
      <c r="J181" s="6"/>
      <c r="K181" s="6"/>
      <c r="L181" s="28"/>
      <c r="M181" s="28"/>
      <c r="N181" s="28"/>
      <c r="O181" s="28"/>
      <c r="P181" s="28"/>
      <c r="Q181" s="28"/>
      <c r="R181" s="28"/>
      <c r="S181" s="30"/>
      <c r="T181" s="30"/>
      <c r="U181" s="30"/>
      <c r="V181" s="30"/>
      <c r="W181" s="30"/>
      <c r="X181" s="30"/>
      <c r="Y181" s="30"/>
      <c r="Z181" s="30"/>
    </row>
    <row r="182" ht="12.75" customHeight="1">
      <c r="A182" s="28"/>
      <c r="B182" s="28"/>
      <c r="C182" s="28"/>
      <c r="D182" s="28"/>
      <c r="E182" s="28"/>
      <c r="F182" s="28"/>
      <c r="G182" s="28"/>
      <c r="H182" s="6"/>
      <c r="I182" s="6"/>
      <c r="J182" s="6"/>
      <c r="K182" s="6"/>
      <c r="L182" s="28"/>
      <c r="M182" s="28"/>
      <c r="N182" s="28"/>
      <c r="O182" s="28"/>
      <c r="P182" s="28"/>
      <c r="Q182" s="28"/>
      <c r="R182" s="28"/>
      <c r="S182" s="30"/>
      <c r="T182" s="30"/>
      <c r="U182" s="30"/>
      <c r="V182" s="30"/>
      <c r="W182" s="30"/>
      <c r="X182" s="30"/>
      <c r="Y182" s="30"/>
      <c r="Z182" s="30"/>
    </row>
    <row r="183" ht="12.75" customHeight="1">
      <c r="A183" s="28"/>
      <c r="B183" s="28"/>
      <c r="C183" s="28"/>
      <c r="D183" s="28"/>
      <c r="E183" s="28"/>
      <c r="F183" s="28"/>
      <c r="G183" s="28"/>
      <c r="H183" s="6"/>
      <c r="I183" s="6"/>
      <c r="J183" s="6"/>
      <c r="K183" s="6"/>
      <c r="L183" s="28"/>
      <c r="M183" s="28"/>
      <c r="N183" s="28"/>
      <c r="O183" s="28"/>
      <c r="P183" s="28"/>
      <c r="Q183" s="28"/>
      <c r="R183" s="28"/>
      <c r="S183" s="30"/>
      <c r="T183" s="30"/>
      <c r="U183" s="30"/>
      <c r="V183" s="30"/>
      <c r="W183" s="30"/>
      <c r="X183" s="30"/>
      <c r="Y183" s="30"/>
      <c r="Z183" s="30"/>
    </row>
    <row r="184" ht="12.75" customHeight="1">
      <c r="A184" s="28"/>
      <c r="B184" s="28"/>
      <c r="C184" s="28"/>
      <c r="D184" s="28"/>
      <c r="E184" s="28"/>
      <c r="F184" s="28"/>
      <c r="G184" s="28"/>
      <c r="H184" s="6"/>
      <c r="I184" s="6"/>
      <c r="J184" s="6"/>
      <c r="K184" s="6"/>
      <c r="L184" s="28"/>
      <c r="M184" s="28"/>
      <c r="N184" s="28"/>
      <c r="O184" s="28"/>
      <c r="P184" s="28"/>
      <c r="Q184" s="28"/>
      <c r="R184" s="28"/>
      <c r="S184" s="30"/>
      <c r="T184" s="30"/>
      <c r="U184" s="30"/>
      <c r="V184" s="30"/>
      <c r="W184" s="30"/>
      <c r="X184" s="30"/>
      <c r="Y184" s="30"/>
      <c r="Z184" s="30"/>
    </row>
    <row r="185" ht="12.75" customHeight="1">
      <c r="A185" s="28"/>
      <c r="B185" s="28"/>
      <c r="C185" s="28"/>
      <c r="D185" s="28"/>
      <c r="E185" s="28"/>
      <c r="F185" s="28"/>
      <c r="G185" s="28"/>
      <c r="H185" s="6"/>
      <c r="I185" s="6"/>
      <c r="J185" s="6"/>
      <c r="K185" s="6"/>
      <c r="L185" s="28"/>
      <c r="M185" s="28"/>
      <c r="N185" s="28"/>
      <c r="O185" s="28"/>
      <c r="P185" s="28"/>
      <c r="Q185" s="28"/>
      <c r="R185" s="28"/>
      <c r="S185" s="30"/>
      <c r="T185" s="30"/>
      <c r="U185" s="30"/>
      <c r="V185" s="30"/>
      <c r="W185" s="30"/>
      <c r="X185" s="30"/>
      <c r="Y185" s="30"/>
      <c r="Z185" s="30"/>
    </row>
    <row r="186" ht="12.75" customHeight="1">
      <c r="A186" s="28"/>
      <c r="B186" s="28"/>
      <c r="C186" s="28"/>
      <c r="D186" s="28"/>
      <c r="E186" s="28"/>
      <c r="F186" s="28"/>
      <c r="G186" s="28"/>
      <c r="H186" s="6"/>
      <c r="I186" s="6"/>
      <c r="J186" s="6"/>
      <c r="K186" s="6"/>
      <c r="L186" s="28"/>
      <c r="M186" s="28"/>
      <c r="N186" s="28"/>
      <c r="O186" s="28"/>
      <c r="P186" s="28"/>
      <c r="Q186" s="28"/>
      <c r="R186" s="28"/>
      <c r="S186" s="30"/>
      <c r="T186" s="30"/>
      <c r="U186" s="30"/>
      <c r="V186" s="30"/>
      <c r="W186" s="30"/>
      <c r="X186" s="30"/>
      <c r="Y186" s="30"/>
      <c r="Z186" s="30"/>
    </row>
    <row r="187" ht="12.75" customHeight="1">
      <c r="A187" s="28"/>
      <c r="B187" s="28"/>
      <c r="C187" s="28"/>
      <c r="D187" s="28"/>
      <c r="E187" s="28"/>
      <c r="F187" s="28"/>
      <c r="G187" s="28"/>
      <c r="H187" s="6"/>
      <c r="I187" s="6"/>
      <c r="J187" s="6"/>
      <c r="K187" s="6"/>
      <c r="L187" s="28"/>
      <c r="M187" s="28"/>
      <c r="N187" s="28"/>
      <c r="O187" s="28"/>
      <c r="P187" s="28"/>
      <c r="Q187" s="28"/>
      <c r="R187" s="28"/>
      <c r="S187" s="30"/>
      <c r="T187" s="30"/>
      <c r="U187" s="30"/>
      <c r="V187" s="30"/>
      <c r="W187" s="30"/>
      <c r="X187" s="30"/>
      <c r="Y187" s="30"/>
      <c r="Z187" s="30"/>
    </row>
    <row r="188" ht="12.75" customHeight="1">
      <c r="A188" s="28"/>
      <c r="B188" s="28"/>
      <c r="C188" s="28"/>
      <c r="D188" s="28"/>
      <c r="E188" s="28"/>
      <c r="F188" s="28"/>
      <c r="G188" s="28"/>
      <c r="H188" s="6"/>
      <c r="I188" s="6"/>
      <c r="J188" s="6"/>
      <c r="K188" s="6"/>
      <c r="L188" s="28"/>
      <c r="M188" s="28"/>
      <c r="N188" s="28"/>
      <c r="O188" s="28"/>
      <c r="P188" s="28"/>
      <c r="Q188" s="28"/>
      <c r="R188" s="28"/>
      <c r="S188" s="30"/>
      <c r="T188" s="30"/>
      <c r="U188" s="30"/>
      <c r="V188" s="30"/>
      <c r="W188" s="30"/>
      <c r="X188" s="30"/>
      <c r="Y188" s="30"/>
      <c r="Z188" s="30"/>
    </row>
    <row r="189" ht="12.75" customHeight="1">
      <c r="A189" s="28"/>
      <c r="B189" s="28"/>
      <c r="C189" s="28"/>
      <c r="D189" s="28"/>
      <c r="E189" s="28"/>
      <c r="F189" s="28"/>
      <c r="G189" s="28"/>
      <c r="H189" s="6"/>
      <c r="I189" s="6"/>
      <c r="J189" s="6"/>
      <c r="K189" s="6"/>
      <c r="L189" s="28"/>
      <c r="M189" s="28"/>
      <c r="N189" s="28"/>
      <c r="O189" s="28"/>
      <c r="P189" s="28"/>
      <c r="Q189" s="28"/>
      <c r="R189" s="28"/>
      <c r="S189" s="30"/>
      <c r="T189" s="30"/>
      <c r="U189" s="30"/>
      <c r="V189" s="30"/>
      <c r="W189" s="30"/>
      <c r="X189" s="30"/>
      <c r="Y189" s="30"/>
      <c r="Z189" s="30"/>
    </row>
    <row r="190" ht="12.75" customHeight="1">
      <c r="A190" s="28"/>
      <c r="B190" s="28"/>
      <c r="C190" s="28"/>
      <c r="D190" s="28"/>
      <c r="E190" s="28"/>
      <c r="F190" s="28"/>
      <c r="G190" s="28"/>
      <c r="H190" s="6"/>
      <c r="I190" s="6"/>
      <c r="J190" s="6"/>
      <c r="K190" s="6"/>
      <c r="L190" s="28"/>
      <c r="M190" s="28"/>
      <c r="N190" s="28"/>
      <c r="O190" s="28"/>
      <c r="P190" s="28"/>
      <c r="Q190" s="28"/>
      <c r="R190" s="28"/>
      <c r="S190" s="30"/>
      <c r="T190" s="30"/>
      <c r="U190" s="30"/>
      <c r="V190" s="30"/>
      <c r="W190" s="30"/>
      <c r="X190" s="30"/>
      <c r="Y190" s="30"/>
      <c r="Z190" s="30"/>
    </row>
    <row r="191" ht="12.75" customHeight="1">
      <c r="A191" s="28"/>
      <c r="B191" s="28"/>
      <c r="C191" s="28"/>
      <c r="D191" s="28"/>
      <c r="E191" s="28"/>
      <c r="F191" s="28"/>
      <c r="G191" s="28"/>
      <c r="H191" s="6"/>
      <c r="I191" s="6"/>
      <c r="J191" s="6"/>
      <c r="K191" s="6"/>
      <c r="L191" s="28"/>
      <c r="M191" s="28"/>
      <c r="N191" s="28"/>
      <c r="O191" s="28"/>
      <c r="P191" s="28"/>
      <c r="Q191" s="28"/>
      <c r="R191" s="28"/>
      <c r="S191" s="30"/>
      <c r="T191" s="30"/>
      <c r="U191" s="30"/>
      <c r="V191" s="30"/>
      <c r="W191" s="30"/>
      <c r="X191" s="30"/>
      <c r="Y191" s="30"/>
      <c r="Z191" s="30"/>
    </row>
    <row r="192" ht="12.75" customHeight="1">
      <c r="A192" s="28"/>
      <c r="B192" s="28"/>
      <c r="C192" s="28"/>
      <c r="D192" s="28"/>
      <c r="E192" s="28"/>
      <c r="F192" s="28"/>
      <c r="G192" s="28"/>
      <c r="H192" s="6"/>
      <c r="I192" s="6"/>
      <c r="J192" s="6"/>
      <c r="K192" s="6"/>
      <c r="L192" s="28"/>
      <c r="M192" s="28"/>
      <c r="N192" s="28"/>
      <c r="O192" s="28"/>
      <c r="P192" s="28"/>
      <c r="Q192" s="28"/>
      <c r="R192" s="28"/>
      <c r="S192" s="30"/>
      <c r="T192" s="30"/>
      <c r="U192" s="30"/>
      <c r="V192" s="30"/>
      <c r="W192" s="30"/>
      <c r="X192" s="30"/>
      <c r="Y192" s="30"/>
      <c r="Z192" s="30"/>
    </row>
    <row r="193" ht="12.75" customHeight="1">
      <c r="A193" s="28"/>
      <c r="B193" s="28"/>
      <c r="C193" s="28"/>
      <c r="D193" s="28"/>
      <c r="E193" s="28"/>
      <c r="F193" s="28"/>
      <c r="G193" s="28"/>
      <c r="H193" s="6"/>
      <c r="I193" s="6"/>
      <c r="J193" s="6"/>
      <c r="K193" s="6"/>
      <c r="L193" s="28"/>
      <c r="M193" s="28"/>
      <c r="N193" s="28"/>
      <c r="O193" s="28"/>
      <c r="P193" s="28"/>
      <c r="Q193" s="28"/>
      <c r="R193" s="28"/>
      <c r="S193" s="30"/>
      <c r="T193" s="30"/>
      <c r="U193" s="30"/>
      <c r="V193" s="30"/>
      <c r="W193" s="30"/>
      <c r="X193" s="30"/>
      <c r="Y193" s="30"/>
      <c r="Z193" s="30"/>
    </row>
    <row r="194" ht="12.75" customHeight="1">
      <c r="A194" s="28"/>
      <c r="B194" s="28"/>
      <c r="C194" s="28"/>
      <c r="D194" s="28"/>
      <c r="E194" s="28"/>
      <c r="F194" s="28"/>
      <c r="G194" s="28"/>
      <c r="H194" s="6"/>
      <c r="I194" s="6"/>
      <c r="J194" s="6"/>
      <c r="K194" s="6"/>
      <c r="L194" s="28"/>
      <c r="M194" s="28"/>
      <c r="N194" s="28"/>
      <c r="O194" s="28"/>
      <c r="P194" s="28"/>
      <c r="Q194" s="28"/>
      <c r="R194" s="28"/>
      <c r="S194" s="30"/>
      <c r="T194" s="30"/>
      <c r="U194" s="30"/>
      <c r="V194" s="30"/>
      <c r="W194" s="30"/>
      <c r="X194" s="30"/>
      <c r="Y194" s="30"/>
      <c r="Z194" s="30"/>
    </row>
    <row r="195" ht="12.75" customHeight="1">
      <c r="A195" s="28"/>
      <c r="B195" s="28"/>
      <c r="C195" s="28"/>
      <c r="D195" s="28"/>
      <c r="E195" s="28"/>
      <c r="F195" s="28"/>
      <c r="G195" s="28"/>
      <c r="H195" s="6"/>
      <c r="I195" s="6"/>
      <c r="J195" s="6"/>
      <c r="K195" s="6"/>
      <c r="L195" s="28"/>
      <c r="M195" s="28"/>
      <c r="N195" s="28"/>
      <c r="O195" s="28"/>
      <c r="P195" s="28"/>
      <c r="Q195" s="28"/>
      <c r="R195" s="28"/>
      <c r="S195" s="30"/>
      <c r="T195" s="30"/>
      <c r="U195" s="30"/>
      <c r="V195" s="30"/>
      <c r="W195" s="30"/>
      <c r="X195" s="30"/>
      <c r="Y195" s="30"/>
      <c r="Z195" s="30"/>
    </row>
    <row r="196" ht="12.75" customHeight="1">
      <c r="A196" s="28"/>
      <c r="B196" s="28"/>
      <c r="C196" s="28"/>
      <c r="D196" s="28"/>
      <c r="E196" s="28"/>
      <c r="F196" s="28"/>
      <c r="G196" s="28"/>
      <c r="H196" s="6"/>
      <c r="I196" s="6"/>
      <c r="J196" s="6"/>
      <c r="K196" s="6"/>
      <c r="L196" s="28"/>
      <c r="M196" s="28"/>
      <c r="N196" s="28"/>
      <c r="O196" s="28"/>
      <c r="P196" s="28"/>
      <c r="Q196" s="28"/>
      <c r="R196" s="28"/>
      <c r="S196" s="30"/>
      <c r="T196" s="30"/>
      <c r="U196" s="30"/>
      <c r="V196" s="30"/>
      <c r="W196" s="30"/>
      <c r="X196" s="30"/>
      <c r="Y196" s="30"/>
      <c r="Z196" s="30"/>
    </row>
    <row r="197" ht="12.75" customHeight="1">
      <c r="A197" s="28"/>
      <c r="B197" s="28"/>
      <c r="C197" s="28"/>
      <c r="D197" s="28"/>
      <c r="E197" s="28"/>
      <c r="F197" s="28"/>
      <c r="G197" s="28"/>
      <c r="H197" s="6"/>
      <c r="I197" s="6"/>
      <c r="J197" s="6"/>
      <c r="K197" s="6"/>
      <c r="L197" s="28"/>
      <c r="M197" s="28"/>
      <c r="N197" s="28"/>
      <c r="O197" s="28"/>
      <c r="P197" s="28"/>
      <c r="Q197" s="28"/>
      <c r="R197" s="28"/>
      <c r="S197" s="30"/>
      <c r="T197" s="30"/>
      <c r="U197" s="30"/>
      <c r="V197" s="30"/>
      <c r="W197" s="30"/>
      <c r="X197" s="30"/>
      <c r="Y197" s="30"/>
      <c r="Z197" s="30"/>
    </row>
    <row r="198" ht="12.75" customHeight="1">
      <c r="A198" s="28"/>
      <c r="B198" s="28"/>
      <c r="C198" s="28"/>
      <c r="D198" s="28"/>
      <c r="E198" s="28"/>
      <c r="F198" s="28"/>
      <c r="G198" s="28"/>
      <c r="H198" s="6"/>
      <c r="I198" s="6"/>
      <c r="J198" s="6"/>
      <c r="K198" s="6"/>
      <c r="L198" s="28"/>
      <c r="M198" s="28"/>
      <c r="N198" s="28"/>
      <c r="O198" s="28"/>
      <c r="P198" s="28"/>
      <c r="Q198" s="28"/>
      <c r="R198" s="28"/>
      <c r="S198" s="30"/>
      <c r="T198" s="30"/>
      <c r="U198" s="30"/>
      <c r="V198" s="30"/>
      <c r="W198" s="30"/>
      <c r="X198" s="30"/>
      <c r="Y198" s="30"/>
      <c r="Z198" s="30"/>
    </row>
    <row r="199" ht="12.75" customHeight="1">
      <c r="A199" s="28"/>
      <c r="B199" s="28"/>
      <c r="C199" s="28"/>
      <c r="D199" s="28"/>
      <c r="E199" s="28"/>
      <c r="F199" s="28"/>
      <c r="G199" s="28"/>
      <c r="H199" s="6"/>
      <c r="I199" s="6"/>
      <c r="J199" s="6"/>
      <c r="K199" s="6"/>
      <c r="L199" s="28"/>
      <c r="M199" s="28"/>
      <c r="N199" s="28"/>
      <c r="O199" s="28"/>
      <c r="P199" s="28"/>
      <c r="Q199" s="28"/>
      <c r="R199" s="28"/>
      <c r="S199" s="30"/>
      <c r="T199" s="30"/>
      <c r="U199" s="30"/>
      <c r="V199" s="30"/>
      <c r="W199" s="30"/>
      <c r="X199" s="30"/>
      <c r="Y199" s="30"/>
      <c r="Z199" s="30"/>
    </row>
    <row r="200" ht="12.75" customHeight="1">
      <c r="A200" s="28"/>
      <c r="B200" s="28"/>
      <c r="C200" s="28"/>
      <c r="D200" s="28"/>
      <c r="E200" s="28"/>
      <c r="F200" s="28"/>
      <c r="G200" s="28"/>
      <c r="H200" s="6"/>
      <c r="I200" s="6"/>
      <c r="J200" s="6"/>
      <c r="K200" s="6"/>
      <c r="L200" s="28"/>
      <c r="M200" s="28"/>
      <c r="N200" s="28"/>
      <c r="O200" s="28"/>
      <c r="P200" s="28"/>
      <c r="Q200" s="28"/>
      <c r="R200" s="28"/>
      <c r="S200" s="30"/>
      <c r="T200" s="30"/>
      <c r="U200" s="30"/>
      <c r="V200" s="30"/>
      <c r="W200" s="30"/>
      <c r="X200" s="30"/>
      <c r="Y200" s="30"/>
      <c r="Z200" s="30"/>
    </row>
    <row r="201" ht="12.75" customHeight="1">
      <c r="A201" s="28"/>
      <c r="B201" s="28"/>
      <c r="C201" s="28"/>
      <c r="D201" s="28"/>
      <c r="E201" s="28"/>
      <c r="F201" s="28"/>
      <c r="G201" s="28"/>
      <c r="H201" s="6"/>
      <c r="I201" s="6"/>
      <c r="J201" s="6"/>
      <c r="K201" s="6"/>
      <c r="L201" s="28"/>
      <c r="M201" s="28"/>
      <c r="N201" s="28"/>
      <c r="O201" s="28"/>
      <c r="P201" s="28"/>
      <c r="Q201" s="28"/>
      <c r="R201" s="28"/>
      <c r="S201" s="30"/>
      <c r="T201" s="30"/>
      <c r="U201" s="30"/>
      <c r="V201" s="30"/>
      <c r="W201" s="30"/>
      <c r="X201" s="30"/>
      <c r="Y201" s="30"/>
      <c r="Z201" s="30"/>
    </row>
    <row r="202" ht="12.75" customHeight="1">
      <c r="A202" s="28"/>
      <c r="B202" s="28"/>
      <c r="C202" s="28"/>
      <c r="D202" s="28"/>
      <c r="E202" s="28"/>
      <c r="F202" s="28"/>
      <c r="G202" s="28"/>
      <c r="H202" s="6"/>
      <c r="I202" s="6"/>
      <c r="J202" s="6"/>
      <c r="K202" s="6"/>
      <c r="L202" s="28"/>
      <c r="M202" s="28"/>
      <c r="N202" s="28"/>
      <c r="O202" s="28"/>
      <c r="P202" s="28"/>
      <c r="Q202" s="28"/>
      <c r="R202" s="28"/>
      <c r="S202" s="30"/>
      <c r="T202" s="30"/>
      <c r="U202" s="30"/>
      <c r="V202" s="30"/>
      <c r="W202" s="30"/>
      <c r="X202" s="30"/>
      <c r="Y202" s="30"/>
      <c r="Z202" s="30"/>
    </row>
    <row r="203" ht="12.75" customHeight="1">
      <c r="A203" s="28"/>
      <c r="B203" s="28"/>
      <c r="C203" s="28"/>
      <c r="D203" s="28"/>
      <c r="E203" s="28"/>
      <c r="F203" s="28"/>
      <c r="G203" s="28"/>
      <c r="H203" s="6"/>
      <c r="I203" s="6"/>
      <c r="J203" s="6"/>
      <c r="K203" s="6"/>
      <c r="L203" s="28"/>
      <c r="M203" s="28"/>
      <c r="N203" s="28"/>
      <c r="O203" s="28"/>
      <c r="P203" s="28"/>
      <c r="Q203" s="28"/>
      <c r="R203" s="28"/>
      <c r="S203" s="30"/>
      <c r="T203" s="30"/>
      <c r="U203" s="30"/>
      <c r="V203" s="30"/>
      <c r="W203" s="30"/>
      <c r="X203" s="30"/>
      <c r="Y203" s="30"/>
      <c r="Z203" s="30"/>
    </row>
    <row r="204" ht="12.75" customHeight="1">
      <c r="A204" s="28"/>
      <c r="B204" s="28"/>
      <c r="C204" s="28"/>
      <c r="D204" s="28"/>
      <c r="E204" s="28"/>
      <c r="F204" s="28"/>
      <c r="G204" s="28"/>
      <c r="H204" s="6"/>
      <c r="I204" s="6"/>
      <c r="J204" s="6"/>
      <c r="K204" s="6"/>
      <c r="L204" s="28"/>
      <c r="M204" s="28"/>
      <c r="N204" s="28"/>
      <c r="O204" s="28"/>
      <c r="P204" s="28"/>
      <c r="Q204" s="28"/>
      <c r="R204" s="28"/>
      <c r="S204" s="30"/>
      <c r="T204" s="30"/>
      <c r="U204" s="30"/>
      <c r="V204" s="30"/>
      <c r="W204" s="30"/>
      <c r="X204" s="30"/>
      <c r="Y204" s="30"/>
      <c r="Z204" s="30"/>
    </row>
    <row r="205" ht="12.75" customHeight="1">
      <c r="A205" s="28"/>
      <c r="B205" s="28"/>
      <c r="C205" s="28"/>
      <c r="D205" s="28"/>
      <c r="E205" s="28"/>
      <c r="F205" s="28"/>
      <c r="G205" s="28"/>
      <c r="H205" s="6"/>
      <c r="I205" s="6"/>
      <c r="J205" s="6"/>
      <c r="K205" s="6"/>
      <c r="L205" s="28"/>
      <c r="M205" s="28"/>
      <c r="N205" s="28"/>
      <c r="O205" s="28"/>
      <c r="P205" s="28"/>
      <c r="Q205" s="28"/>
      <c r="R205" s="28"/>
      <c r="S205" s="30"/>
      <c r="T205" s="30"/>
      <c r="U205" s="30"/>
      <c r="V205" s="30"/>
      <c r="W205" s="30"/>
      <c r="X205" s="30"/>
      <c r="Y205" s="30"/>
      <c r="Z205" s="30"/>
    </row>
    <row r="206" ht="12.75" customHeight="1">
      <c r="A206" s="28"/>
      <c r="B206" s="28"/>
      <c r="C206" s="28"/>
      <c r="D206" s="28"/>
      <c r="E206" s="28"/>
      <c r="F206" s="28"/>
      <c r="G206" s="28"/>
      <c r="H206" s="6"/>
      <c r="I206" s="6"/>
      <c r="J206" s="6"/>
      <c r="K206" s="6"/>
      <c r="L206" s="28"/>
      <c r="M206" s="28"/>
      <c r="N206" s="28"/>
      <c r="O206" s="28"/>
      <c r="P206" s="28"/>
      <c r="Q206" s="28"/>
      <c r="R206" s="28"/>
      <c r="S206" s="30"/>
      <c r="T206" s="30"/>
      <c r="U206" s="30"/>
      <c r="V206" s="30"/>
      <c r="W206" s="30"/>
      <c r="X206" s="30"/>
      <c r="Y206" s="30"/>
      <c r="Z206" s="30"/>
    </row>
    <row r="207" ht="12.75" customHeight="1">
      <c r="A207" s="28"/>
      <c r="B207" s="28"/>
      <c r="C207" s="28"/>
      <c r="D207" s="28"/>
      <c r="E207" s="28"/>
      <c r="F207" s="28"/>
      <c r="G207" s="28"/>
      <c r="H207" s="6"/>
      <c r="I207" s="6"/>
      <c r="J207" s="6"/>
      <c r="K207" s="6"/>
      <c r="L207" s="28"/>
      <c r="M207" s="28"/>
      <c r="N207" s="28"/>
      <c r="O207" s="28"/>
      <c r="P207" s="28"/>
      <c r="Q207" s="28"/>
      <c r="R207" s="28"/>
      <c r="S207" s="30"/>
      <c r="T207" s="30"/>
      <c r="U207" s="30"/>
      <c r="V207" s="30"/>
      <c r="W207" s="30"/>
      <c r="X207" s="30"/>
      <c r="Y207" s="30"/>
      <c r="Z207" s="30"/>
    </row>
    <row r="208" ht="12.75" customHeight="1">
      <c r="A208" s="28"/>
      <c r="B208" s="28"/>
      <c r="C208" s="28"/>
      <c r="D208" s="28"/>
      <c r="E208" s="28"/>
      <c r="F208" s="28"/>
      <c r="G208" s="28"/>
      <c r="H208" s="6"/>
      <c r="I208" s="6"/>
      <c r="J208" s="6"/>
      <c r="K208" s="6"/>
      <c r="L208" s="28"/>
      <c r="M208" s="28"/>
      <c r="N208" s="28"/>
      <c r="O208" s="28"/>
      <c r="P208" s="28"/>
      <c r="Q208" s="28"/>
      <c r="R208" s="28"/>
      <c r="S208" s="30"/>
      <c r="T208" s="30"/>
      <c r="U208" s="30"/>
      <c r="V208" s="30"/>
      <c r="W208" s="30"/>
      <c r="X208" s="30"/>
      <c r="Y208" s="30"/>
      <c r="Z208" s="30"/>
    </row>
    <row r="209" ht="12.75" customHeight="1">
      <c r="A209" s="28"/>
      <c r="B209" s="28"/>
      <c r="C209" s="28"/>
      <c r="D209" s="28"/>
      <c r="E209" s="28"/>
      <c r="F209" s="28"/>
      <c r="G209" s="28"/>
      <c r="H209" s="6"/>
      <c r="I209" s="6"/>
      <c r="J209" s="6"/>
      <c r="K209" s="6"/>
      <c r="L209" s="28"/>
      <c r="M209" s="28"/>
      <c r="N209" s="28"/>
      <c r="O209" s="28"/>
      <c r="P209" s="28"/>
      <c r="Q209" s="28"/>
      <c r="R209" s="28"/>
      <c r="S209" s="30"/>
      <c r="T209" s="30"/>
      <c r="U209" s="30"/>
      <c r="V209" s="30"/>
      <c r="W209" s="30"/>
      <c r="X209" s="30"/>
      <c r="Y209" s="30"/>
      <c r="Z209" s="30"/>
    </row>
    <row r="210" ht="12.75" customHeight="1">
      <c r="A210" s="28"/>
      <c r="B210" s="28"/>
      <c r="C210" s="28"/>
      <c r="D210" s="28"/>
      <c r="E210" s="28"/>
      <c r="F210" s="28"/>
      <c r="G210" s="28"/>
      <c r="H210" s="6"/>
      <c r="I210" s="6"/>
      <c r="J210" s="6"/>
      <c r="K210" s="6"/>
      <c r="L210" s="28"/>
      <c r="M210" s="28"/>
      <c r="N210" s="28"/>
      <c r="O210" s="28"/>
      <c r="P210" s="28"/>
      <c r="Q210" s="28"/>
      <c r="R210" s="28"/>
      <c r="S210" s="30"/>
      <c r="T210" s="30"/>
      <c r="U210" s="30"/>
      <c r="V210" s="30"/>
      <c r="W210" s="30"/>
      <c r="X210" s="30"/>
      <c r="Y210" s="30"/>
      <c r="Z210" s="30"/>
    </row>
    <row r="211" ht="12.75" customHeight="1">
      <c r="A211" s="28"/>
      <c r="B211" s="28"/>
      <c r="C211" s="28"/>
      <c r="D211" s="28"/>
      <c r="E211" s="28"/>
      <c r="F211" s="28"/>
      <c r="G211" s="28"/>
      <c r="H211" s="6"/>
      <c r="I211" s="6"/>
      <c r="J211" s="6"/>
      <c r="K211" s="6"/>
      <c r="L211" s="28"/>
      <c r="M211" s="28"/>
      <c r="N211" s="28"/>
      <c r="O211" s="28"/>
      <c r="P211" s="28"/>
      <c r="Q211" s="28"/>
      <c r="R211" s="28"/>
      <c r="S211" s="30"/>
      <c r="T211" s="30"/>
      <c r="U211" s="30"/>
      <c r="V211" s="30"/>
      <c r="W211" s="30"/>
      <c r="X211" s="30"/>
      <c r="Y211" s="30"/>
      <c r="Z211" s="30"/>
    </row>
    <row r="212" ht="12.75" customHeight="1">
      <c r="A212" s="28"/>
      <c r="B212" s="28"/>
      <c r="C212" s="28"/>
      <c r="D212" s="28"/>
      <c r="E212" s="28"/>
      <c r="F212" s="28"/>
      <c r="G212" s="28"/>
      <c r="H212" s="6"/>
      <c r="I212" s="6"/>
      <c r="J212" s="6"/>
      <c r="K212" s="6"/>
      <c r="L212" s="28"/>
      <c r="M212" s="28"/>
      <c r="N212" s="28"/>
      <c r="O212" s="28"/>
      <c r="P212" s="28"/>
      <c r="Q212" s="28"/>
      <c r="R212" s="28"/>
      <c r="S212" s="30"/>
      <c r="T212" s="30"/>
      <c r="U212" s="30"/>
      <c r="V212" s="30"/>
      <c r="W212" s="30"/>
      <c r="X212" s="30"/>
      <c r="Y212" s="30"/>
      <c r="Z212" s="30"/>
    </row>
    <row r="213" ht="12.75" customHeight="1">
      <c r="A213" s="28"/>
      <c r="B213" s="28"/>
      <c r="C213" s="28"/>
      <c r="D213" s="28"/>
      <c r="E213" s="28"/>
      <c r="F213" s="28"/>
      <c r="G213" s="28"/>
      <c r="H213" s="6"/>
      <c r="I213" s="6"/>
      <c r="J213" s="6"/>
      <c r="K213" s="6"/>
      <c r="L213" s="28"/>
      <c r="M213" s="28"/>
      <c r="N213" s="28"/>
      <c r="O213" s="28"/>
      <c r="P213" s="28"/>
      <c r="Q213" s="28"/>
      <c r="R213" s="28"/>
      <c r="S213" s="30"/>
      <c r="T213" s="30"/>
      <c r="U213" s="30"/>
      <c r="V213" s="30"/>
      <c r="W213" s="30"/>
      <c r="X213" s="30"/>
      <c r="Y213" s="30"/>
      <c r="Z213" s="30"/>
    </row>
    <row r="214" ht="12.75" customHeight="1">
      <c r="A214" s="28"/>
      <c r="B214" s="28"/>
      <c r="C214" s="28"/>
      <c r="D214" s="28"/>
      <c r="E214" s="28"/>
      <c r="F214" s="28"/>
      <c r="G214" s="28"/>
      <c r="H214" s="6"/>
      <c r="I214" s="6"/>
      <c r="J214" s="6"/>
      <c r="K214" s="6"/>
      <c r="L214" s="28"/>
      <c r="M214" s="28"/>
      <c r="N214" s="28"/>
      <c r="O214" s="28"/>
      <c r="P214" s="28"/>
      <c r="Q214" s="28"/>
      <c r="R214" s="28"/>
      <c r="S214" s="30"/>
      <c r="T214" s="30"/>
      <c r="U214" s="30"/>
      <c r="V214" s="30"/>
      <c r="W214" s="30"/>
      <c r="X214" s="30"/>
      <c r="Y214" s="30"/>
      <c r="Z214" s="30"/>
    </row>
    <row r="215" ht="12.75" customHeight="1">
      <c r="A215" s="28"/>
      <c r="B215" s="28"/>
      <c r="C215" s="28"/>
      <c r="D215" s="28"/>
      <c r="E215" s="28"/>
      <c r="F215" s="28"/>
      <c r="G215" s="28"/>
      <c r="H215" s="6"/>
      <c r="I215" s="6"/>
      <c r="J215" s="6"/>
      <c r="K215" s="6"/>
      <c r="L215" s="28"/>
      <c r="M215" s="28"/>
      <c r="N215" s="28"/>
      <c r="O215" s="28"/>
      <c r="P215" s="28"/>
      <c r="Q215" s="28"/>
      <c r="R215" s="28"/>
      <c r="S215" s="30"/>
      <c r="T215" s="30"/>
      <c r="U215" s="30"/>
      <c r="V215" s="30"/>
      <c r="W215" s="30"/>
      <c r="X215" s="30"/>
      <c r="Y215" s="30"/>
      <c r="Z215" s="30"/>
    </row>
    <row r="216" ht="12.75" customHeight="1">
      <c r="A216" s="28"/>
      <c r="B216" s="28"/>
      <c r="C216" s="28"/>
      <c r="D216" s="28"/>
      <c r="E216" s="28"/>
      <c r="F216" s="28"/>
      <c r="G216" s="28"/>
      <c r="H216" s="6"/>
      <c r="I216" s="6"/>
      <c r="J216" s="6"/>
      <c r="K216" s="6"/>
      <c r="L216" s="28"/>
      <c r="M216" s="28"/>
      <c r="N216" s="28"/>
      <c r="O216" s="28"/>
      <c r="P216" s="28"/>
      <c r="Q216" s="28"/>
      <c r="R216" s="28"/>
      <c r="S216" s="30"/>
      <c r="T216" s="30"/>
      <c r="U216" s="30"/>
      <c r="V216" s="30"/>
      <c r="W216" s="30"/>
      <c r="X216" s="30"/>
      <c r="Y216" s="30"/>
      <c r="Z216" s="30"/>
    </row>
    <row r="217" ht="12.75" customHeight="1">
      <c r="A217" s="28"/>
      <c r="B217" s="28"/>
      <c r="C217" s="28"/>
      <c r="D217" s="28"/>
      <c r="E217" s="28"/>
      <c r="F217" s="28"/>
      <c r="G217" s="28"/>
      <c r="H217" s="6"/>
      <c r="I217" s="6"/>
      <c r="J217" s="6"/>
      <c r="K217" s="6"/>
      <c r="L217" s="28"/>
      <c r="M217" s="28"/>
      <c r="N217" s="28"/>
      <c r="O217" s="28"/>
      <c r="P217" s="28"/>
      <c r="Q217" s="28"/>
      <c r="R217" s="28"/>
      <c r="S217" s="30"/>
      <c r="T217" s="30"/>
      <c r="U217" s="30"/>
      <c r="V217" s="30"/>
      <c r="W217" s="30"/>
      <c r="X217" s="30"/>
      <c r="Y217" s="30"/>
      <c r="Z217" s="30"/>
    </row>
    <row r="218" ht="12.75" customHeight="1">
      <c r="A218" s="28"/>
      <c r="B218" s="28"/>
      <c r="C218" s="28"/>
      <c r="D218" s="28"/>
      <c r="E218" s="28"/>
      <c r="F218" s="28"/>
      <c r="G218" s="28"/>
      <c r="H218" s="6"/>
      <c r="I218" s="6"/>
      <c r="J218" s="6"/>
      <c r="K218" s="6"/>
      <c r="L218" s="28"/>
      <c r="M218" s="28"/>
      <c r="N218" s="28"/>
      <c r="O218" s="28"/>
      <c r="P218" s="28"/>
      <c r="Q218" s="28"/>
      <c r="R218" s="28"/>
      <c r="S218" s="30"/>
      <c r="T218" s="30"/>
      <c r="U218" s="30"/>
      <c r="V218" s="30"/>
      <c r="W218" s="30"/>
      <c r="X218" s="30"/>
      <c r="Y218" s="30"/>
      <c r="Z218" s="30"/>
    </row>
    <row r="219" ht="12.75" customHeight="1">
      <c r="A219" s="28"/>
      <c r="B219" s="28"/>
      <c r="C219" s="28"/>
      <c r="D219" s="28"/>
      <c r="E219" s="28"/>
      <c r="F219" s="28"/>
      <c r="G219" s="28"/>
      <c r="H219" s="6"/>
      <c r="I219" s="6"/>
      <c r="J219" s="6"/>
      <c r="K219" s="6"/>
      <c r="L219" s="28"/>
      <c r="M219" s="28"/>
      <c r="N219" s="28"/>
      <c r="O219" s="28"/>
      <c r="P219" s="28"/>
      <c r="Q219" s="28"/>
      <c r="R219" s="28"/>
      <c r="S219" s="30"/>
      <c r="T219" s="30"/>
      <c r="U219" s="30"/>
      <c r="V219" s="30"/>
      <c r="W219" s="30"/>
      <c r="X219" s="30"/>
      <c r="Y219" s="30"/>
      <c r="Z219" s="30"/>
    </row>
    <row r="220" ht="12.75" customHeight="1">
      <c r="A220" s="28"/>
      <c r="B220" s="28"/>
      <c r="C220" s="28"/>
      <c r="D220" s="28"/>
      <c r="E220" s="28"/>
      <c r="F220" s="28"/>
      <c r="G220" s="28"/>
      <c r="H220" s="6"/>
      <c r="I220" s="6"/>
      <c r="J220" s="6"/>
      <c r="K220" s="6"/>
      <c r="L220" s="28"/>
      <c r="M220" s="28"/>
      <c r="N220" s="28"/>
      <c r="O220" s="28"/>
      <c r="P220" s="28"/>
      <c r="Q220" s="28"/>
      <c r="R220" s="28"/>
      <c r="S220" s="30"/>
      <c r="T220" s="30"/>
      <c r="U220" s="30"/>
      <c r="V220" s="30"/>
      <c r="W220" s="30"/>
      <c r="X220" s="30"/>
      <c r="Y220" s="30"/>
      <c r="Z220" s="30"/>
    </row>
    <row r="221" ht="12.75" customHeight="1">
      <c r="A221" s="28"/>
      <c r="B221" s="28"/>
      <c r="C221" s="28"/>
      <c r="D221" s="28"/>
      <c r="E221" s="28"/>
      <c r="F221" s="28"/>
      <c r="G221" s="28"/>
      <c r="H221" s="6"/>
      <c r="I221" s="6"/>
      <c r="J221" s="6"/>
      <c r="K221" s="6"/>
      <c r="L221" s="28"/>
      <c r="M221" s="28"/>
      <c r="N221" s="28"/>
      <c r="O221" s="28"/>
      <c r="P221" s="28"/>
      <c r="Q221" s="28"/>
      <c r="R221" s="28"/>
      <c r="S221" s="30"/>
      <c r="T221" s="30"/>
      <c r="U221" s="30"/>
      <c r="V221" s="30"/>
      <c r="W221" s="30"/>
      <c r="X221" s="30"/>
      <c r="Y221" s="30"/>
      <c r="Z221" s="30"/>
    </row>
    <row r="222" ht="12.75" customHeight="1">
      <c r="A222" s="28"/>
      <c r="B222" s="28"/>
      <c r="C222" s="28"/>
      <c r="D222" s="28"/>
      <c r="E222" s="28"/>
      <c r="F222" s="28"/>
      <c r="G222" s="28"/>
      <c r="H222" s="6"/>
      <c r="I222" s="6"/>
      <c r="J222" s="6"/>
      <c r="K222" s="6"/>
      <c r="L222" s="28"/>
      <c r="M222" s="28"/>
      <c r="N222" s="28"/>
      <c r="O222" s="28"/>
      <c r="P222" s="28"/>
      <c r="Q222" s="28"/>
      <c r="R222" s="28"/>
      <c r="S222" s="30"/>
      <c r="T222" s="30"/>
      <c r="U222" s="30"/>
      <c r="V222" s="30"/>
      <c r="W222" s="30"/>
      <c r="X222" s="30"/>
      <c r="Y222" s="30"/>
      <c r="Z222" s="30"/>
    </row>
    <row r="223" ht="12.75" customHeight="1">
      <c r="A223" s="28"/>
      <c r="B223" s="28"/>
      <c r="C223" s="28"/>
      <c r="D223" s="28"/>
      <c r="E223" s="28"/>
      <c r="F223" s="28"/>
      <c r="G223" s="28"/>
      <c r="H223" s="6"/>
      <c r="I223" s="6"/>
      <c r="J223" s="6"/>
      <c r="K223" s="6"/>
      <c r="L223" s="28"/>
      <c r="M223" s="28"/>
      <c r="N223" s="28"/>
      <c r="O223" s="28"/>
      <c r="P223" s="28"/>
      <c r="Q223" s="28"/>
      <c r="R223" s="28"/>
      <c r="S223" s="30"/>
      <c r="T223" s="30"/>
      <c r="U223" s="30"/>
      <c r="V223" s="30"/>
      <c r="W223" s="30"/>
      <c r="X223" s="30"/>
      <c r="Y223" s="30"/>
      <c r="Z223" s="30"/>
    </row>
    <row r="224" ht="12.75" customHeight="1">
      <c r="A224" s="28"/>
      <c r="B224" s="28"/>
      <c r="C224" s="28"/>
      <c r="D224" s="28"/>
      <c r="E224" s="28"/>
      <c r="F224" s="28"/>
      <c r="G224" s="28"/>
      <c r="H224" s="6"/>
      <c r="I224" s="6"/>
      <c r="J224" s="6"/>
      <c r="K224" s="6"/>
      <c r="L224" s="28"/>
      <c r="M224" s="28"/>
      <c r="N224" s="28"/>
      <c r="O224" s="28"/>
      <c r="P224" s="28"/>
      <c r="Q224" s="28"/>
      <c r="R224" s="28"/>
      <c r="S224" s="30"/>
      <c r="T224" s="30"/>
      <c r="U224" s="30"/>
      <c r="V224" s="30"/>
      <c r="W224" s="30"/>
      <c r="X224" s="30"/>
      <c r="Y224" s="30"/>
      <c r="Z224" s="30"/>
    </row>
    <row r="225" ht="12.75" customHeight="1">
      <c r="A225" s="28"/>
      <c r="B225" s="28"/>
      <c r="C225" s="28"/>
      <c r="D225" s="28"/>
      <c r="E225" s="28"/>
      <c r="F225" s="28"/>
      <c r="G225" s="28"/>
      <c r="H225" s="6"/>
      <c r="I225" s="6"/>
      <c r="J225" s="6"/>
      <c r="K225" s="6"/>
      <c r="L225" s="28"/>
      <c r="M225" s="28"/>
      <c r="N225" s="28"/>
      <c r="O225" s="28"/>
      <c r="P225" s="28"/>
      <c r="Q225" s="28"/>
      <c r="R225" s="28"/>
      <c r="S225" s="30"/>
      <c r="T225" s="30"/>
      <c r="U225" s="30"/>
      <c r="V225" s="30"/>
      <c r="W225" s="30"/>
      <c r="X225" s="30"/>
      <c r="Y225" s="30"/>
      <c r="Z225" s="30"/>
    </row>
    <row r="226" ht="12.75" customHeight="1">
      <c r="A226" s="28"/>
      <c r="B226" s="28"/>
      <c r="C226" s="28"/>
      <c r="D226" s="28"/>
      <c r="E226" s="28"/>
      <c r="F226" s="28"/>
      <c r="G226" s="28"/>
      <c r="H226" s="6"/>
      <c r="I226" s="6"/>
      <c r="J226" s="6"/>
      <c r="K226" s="6"/>
      <c r="L226" s="28"/>
      <c r="M226" s="28"/>
      <c r="N226" s="28"/>
      <c r="O226" s="28"/>
      <c r="P226" s="28"/>
      <c r="Q226" s="28"/>
      <c r="R226" s="28"/>
      <c r="S226" s="30"/>
      <c r="T226" s="30"/>
      <c r="U226" s="30"/>
      <c r="V226" s="30"/>
      <c r="W226" s="30"/>
      <c r="X226" s="30"/>
      <c r="Y226" s="30"/>
      <c r="Z226" s="30"/>
    </row>
    <row r="227" ht="12.75" customHeight="1">
      <c r="A227" s="28"/>
      <c r="B227" s="28"/>
      <c r="C227" s="28"/>
      <c r="D227" s="28"/>
      <c r="E227" s="28"/>
      <c r="F227" s="28"/>
      <c r="G227" s="28"/>
      <c r="H227" s="6"/>
      <c r="I227" s="6"/>
      <c r="J227" s="6"/>
      <c r="K227" s="6"/>
      <c r="L227" s="28"/>
      <c r="M227" s="28"/>
      <c r="N227" s="28"/>
      <c r="O227" s="28"/>
      <c r="P227" s="28"/>
      <c r="Q227" s="28"/>
      <c r="R227" s="28"/>
      <c r="S227" s="30"/>
      <c r="T227" s="30"/>
      <c r="U227" s="30"/>
      <c r="V227" s="30"/>
      <c r="W227" s="30"/>
      <c r="X227" s="30"/>
      <c r="Y227" s="30"/>
      <c r="Z227" s="30"/>
    </row>
    <row r="228" ht="12.75" customHeight="1">
      <c r="A228" s="28"/>
      <c r="B228" s="28"/>
      <c r="C228" s="28"/>
      <c r="D228" s="28"/>
      <c r="E228" s="28"/>
      <c r="F228" s="28"/>
      <c r="G228" s="28"/>
      <c r="H228" s="6"/>
      <c r="I228" s="6"/>
      <c r="J228" s="6"/>
      <c r="K228" s="6"/>
      <c r="L228" s="28"/>
      <c r="M228" s="28"/>
      <c r="N228" s="28"/>
      <c r="O228" s="28"/>
      <c r="P228" s="28"/>
      <c r="Q228" s="28"/>
      <c r="R228" s="28"/>
      <c r="S228" s="30"/>
      <c r="T228" s="30"/>
      <c r="U228" s="30"/>
      <c r="V228" s="30"/>
      <c r="W228" s="30"/>
      <c r="X228" s="30"/>
      <c r="Y228" s="30"/>
      <c r="Z228" s="30"/>
    </row>
    <row r="229" ht="12.75" customHeight="1">
      <c r="A229" s="28"/>
      <c r="B229" s="28"/>
      <c r="C229" s="28"/>
      <c r="D229" s="28"/>
      <c r="E229" s="28"/>
      <c r="F229" s="28"/>
      <c r="G229" s="28"/>
      <c r="H229" s="6"/>
      <c r="I229" s="6"/>
      <c r="J229" s="6"/>
      <c r="K229" s="6"/>
      <c r="L229" s="28"/>
      <c r="M229" s="28"/>
      <c r="N229" s="28"/>
      <c r="O229" s="28"/>
      <c r="P229" s="28"/>
      <c r="Q229" s="28"/>
      <c r="R229" s="28"/>
      <c r="S229" s="30"/>
      <c r="T229" s="30"/>
      <c r="U229" s="30"/>
      <c r="V229" s="30"/>
      <c r="W229" s="30"/>
      <c r="X229" s="30"/>
      <c r="Y229" s="30"/>
      <c r="Z229" s="30"/>
    </row>
    <row r="230" ht="12.75" customHeight="1">
      <c r="A230" s="28"/>
      <c r="B230" s="28"/>
      <c r="C230" s="28"/>
      <c r="D230" s="28"/>
      <c r="E230" s="28"/>
      <c r="F230" s="28"/>
      <c r="G230" s="28"/>
      <c r="H230" s="6"/>
      <c r="I230" s="6"/>
      <c r="J230" s="6"/>
      <c r="K230" s="6"/>
      <c r="L230" s="28"/>
      <c r="M230" s="28"/>
      <c r="N230" s="28"/>
      <c r="O230" s="28"/>
      <c r="P230" s="28"/>
      <c r="Q230" s="28"/>
      <c r="R230" s="28"/>
      <c r="S230" s="30"/>
      <c r="T230" s="30"/>
      <c r="U230" s="30"/>
      <c r="V230" s="30"/>
      <c r="W230" s="30"/>
      <c r="X230" s="30"/>
      <c r="Y230" s="30"/>
      <c r="Z230" s="30"/>
    </row>
    <row r="231" ht="12.75" customHeight="1">
      <c r="A231" s="28"/>
      <c r="B231" s="28"/>
      <c r="C231" s="28"/>
      <c r="D231" s="28"/>
      <c r="E231" s="28"/>
      <c r="F231" s="28"/>
      <c r="G231" s="28"/>
      <c r="H231" s="6"/>
      <c r="I231" s="6"/>
      <c r="J231" s="6"/>
      <c r="K231" s="6"/>
      <c r="L231" s="28"/>
      <c r="M231" s="28"/>
      <c r="N231" s="28"/>
      <c r="O231" s="28"/>
      <c r="P231" s="28"/>
      <c r="Q231" s="28"/>
      <c r="R231" s="28"/>
      <c r="S231" s="30"/>
      <c r="T231" s="30"/>
      <c r="U231" s="30"/>
      <c r="V231" s="30"/>
      <c r="W231" s="30"/>
      <c r="X231" s="30"/>
      <c r="Y231" s="30"/>
      <c r="Z231" s="30"/>
    </row>
    <row r="232" ht="12.75" customHeight="1">
      <c r="A232" s="28"/>
      <c r="B232" s="28"/>
      <c r="C232" s="28"/>
      <c r="D232" s="28"/>
      <c r="E232" s="28"/>
      <c r="F232" s="28"/>
      <c r="G232" s="28"/>
      <c r="H232" s="6"/>
      <c r="I232" s="6"/>
      <c r="J232" s="6"/>
      <c r="K232" s="6"/>
      <c r="L232" s="28"/>
      <c r="M232" s="28"/>
      <c r="N232" s="28"/>
      <c r="O232" s="28"/>
      <c r="P232" s="28"/>
      <c r="Q232" s="28"/>
      <c r="R232" s="28"/>
      <c r="S232" s="30"/>
      <c r="T232" s="30"/>
      <c r="U232" s="30"/>
      <c r="V232" s="30"/>
      <c r="W232" s="30"/>
      <c r="X232" s="30"/>
      <c r="Y232" s="30"/>
      <c r="Z232" s="30"/>
    </row>
    <row r="233" ht="12.75" customHeight="1">
      <c r="A233" s="28"/>
      <c r="B233" s="28"/>
      <c r="C233" s="28"/>
      <c r="D233" s="28"/>
      <c r="E233" s="28"/>
      <c r="F233" s="28"/>
      <c r="G233" s="28"/>
      <c r="H233" s="6"/>
      <c r="I233" s="6"/>
      <c r="J233" s="6"/>
      <c r="K233" s="6"/>
      <c r="L233" s="28"/>
      <c r="M233" s="28"/>
      <c r="N233" s="28"/>
      <c r="O233" s="28"/>
      <c r="P233" s="28"/>
      <c r="Q233" s="28"/>
      <c r="R233" s="28"/>
      <c r="S233" s="30"/>
      <c r="T233" s="30"/>
      <c r="U233" s="30"/>
      <c r="V233" s="30"/>
      <c r="W233" s="30"/>
      <c r="X233" s="30"/>
      <c r="Y233" s="30"/>
      <c r="Z233" s="30"/>
    </row>
    <row r="234" ht="12.75" customHeight="1">
      <c r="A234" s="28"/>
      <c r="B234" s="28"/>
      <c r="C234" s="28"/>
      <c r="D234" s="28"/>
      <c r="E234" s="28"/>
      <c r="F234" s="28"/>
      <c r="G234" s="28"/>
      <c r="H234" s="6"/>
      <c r="I234" s="6"/>
      <c r="J234" s="6"/>
      <c r="K234" s="6"/>
      <c r="L234" s="28"/>
      <c r="M234" s="28"/>
      <c r="N234" s="28"/>
      <c r="O234" s="28"/>
      <c r="P234" s="28"/>
      <c r="Q234" s="28"/>
      <c r="R234" s="28"/>
      <c r="S234" s="30"/>
      <c r="T234" s="30"/>
      <c r="U234" s="30"/>
      <c r="V234" s="30"/>
      <c r="W234" s="30"/>
      <c r="X234" s="30"/>
      <c r="Y234" s="30"/>
      <c r="Z234" s="30"/>
    </row>
    <row r="235" ht="12.75" customHeight="1">
      <c r="A235" s="28"/>
      <c r="B235" s="28"/>
      <c r="C235" s="28"/>
      <c r="D235" s="28"/>
      <c r="E235" s="28"/>
      <c r="F235" s="28"/>
      <c r="G235" s="28"/>
      <c r="H235" s="6"/>
      <c r="I235" s="6"/>
      <c r="J235" s="6"/>
      <c r="K235" s="6"/>
      <c r="L235" s="28"/>
      <c r="M235" s="28"/>
      <c r="N235" s="28"/>
      <c r="O235" s="28"/>
      <c r="P235" s="28"/>
      <c r="Q235" s="28"/>
      <c r="R235" s="28"/>
      <c r="S235" s="30"/>
      <c r="T235" s="30"/>
      <c r="U235" s="30"/>
      <c r="V235" s="30"/>
      <c r="W235" s="30"/>
      <c r="X235" s="30"/>
      <c r="Y235" s="30"/>
      <c r="Z235" s="30"/>
    </row>
    <row r="236" ht="12.75" customHeight="1">
      <c r="A236" s="28"/>
      <c r="B236" s="28"/>
      <c r="C236" s="28"/>
      <c r="D236" s="28"/>
      <c r="E236" s="28"/>
      <c r="F236" s="28"/>
      <c r="G236" s="28"/>
      <c r="H236" s="6"/>
      <c r="I236" s="6"/>
      <c r="J236" s="6"/>
      <c r="K236" s="6"/>
      <c r="L236" s="28"/>
      <c r="M236" s="28"/>
      <c r="N236" s="28"/>
      <c r="O236" s="28"/>
      <c r="P236" s="28"/>
      <c r="Q236" s="28"/>
      <c r="R236" s="28"/>
      <c r="S236" s="30"/>
      <c r="T236" s="30"/>
      <c r="U236" s="30"/>
      <c r="V236" s="30"/>
      <c r="W236" s="30"/>
      <c r="X236" s="30"/>
      <c r="Y236" s="30"/>
      <c r="Z236" s="30"/>
    </row>
    <row r="237" ht="12.75" customHeight="1">
      <c r="A237" s="28"/>
      <c r="B237" s="28"/>
      <c r="C237" s="28"/>
      <c r="D237" s="28"/>
      <c r="E237" s="28"/>
      <c r="F237" s="28"/>
      <c r="G237" s="28"/>
      <c r="H237" s="6"/>
      <c r="I237" s="6"/>
      <c r="J237" s="6"/>
      <c r="K237" s="6"/>
      <c r="L237" s="28"/>
      <c r="M237" s="28"/>
      <c r="N237" s="28"/>
      <c r="O237" s="28"/>
      <c r="P237" s="28"/>
      <c r="Q237" s="28"/>
      <c r="R237" s="28"/>
      <c r="S237" s="30"/>
      <c r="T237" s="30"/>
      <c r="U237" s="30"/>
      <c r="V237" s="30"/>
      <c r="W237" s="30"/>
      <c r="X237" s="30"/>
      <c r="Y237" s="30"/>
      <c r="Z237" s="30"/>
    </row>
    <row r="238" ht="12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2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2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2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2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2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2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2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2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2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2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2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2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2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2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2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2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2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2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2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2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2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2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2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2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2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2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2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2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2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2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2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2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2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2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2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2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2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2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2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2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2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2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2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2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2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2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2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2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2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2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2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2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2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2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2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2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2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2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2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2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2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2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2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2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2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2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2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2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2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2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2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2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2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2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2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2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2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2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2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2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2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2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2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2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2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2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2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2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2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2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2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2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2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2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2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2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2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2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2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2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2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2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2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2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2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2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2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2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2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2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2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2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2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2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2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2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2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2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2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2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2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2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2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2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2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2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2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2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2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2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2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2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2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2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2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2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2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2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2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2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2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2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2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2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2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2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2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2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2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2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2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2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2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2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2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2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2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2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2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2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2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2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2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2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2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2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2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2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2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2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2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2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2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2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2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2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2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2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2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2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2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2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2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2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2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2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2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2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2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2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2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2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2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2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2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2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2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2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2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2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2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2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2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2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2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2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2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2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2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2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2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2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2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2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2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2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2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2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2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2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2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2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2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2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2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2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2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2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2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2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2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2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2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2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2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2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2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2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2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2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2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2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2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2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2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2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2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2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2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2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2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2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2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2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2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2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2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2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2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2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2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2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2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2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2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2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2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2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2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2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2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2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2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2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2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2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2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2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2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2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2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2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2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2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2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2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2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2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2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2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2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2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2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2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2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2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2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2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2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2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2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2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2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2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2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2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2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2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2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2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2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2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2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2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2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2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2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2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2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2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2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2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2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2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2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2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2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2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2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2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2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2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2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2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2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2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2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2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2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2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2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2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2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2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2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2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2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2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2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2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2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2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2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2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2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2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2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2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2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2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2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2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2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2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2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2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2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2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2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2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2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2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2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2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2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2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2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2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2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2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2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2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2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2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2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2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2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2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2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2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2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2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2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2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2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2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2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2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2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2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2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2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2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2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2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2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2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2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2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2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2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2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2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2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2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2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2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2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2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2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2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2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2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2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2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2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2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2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2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2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2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2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2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2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2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2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2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2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2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2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2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2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2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2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2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2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2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2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2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2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2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2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2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2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2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2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2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2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2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2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2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2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2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2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2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2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2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2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2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2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2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2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2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2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2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2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2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2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2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2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2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2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2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2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2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2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2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2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2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2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2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2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2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2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2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2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2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2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2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2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2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2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2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2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2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2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2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2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2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2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2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2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2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2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2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2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2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2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2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2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2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2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2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2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2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2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2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2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2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2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2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2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2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2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2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2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2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2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2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2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2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2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2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2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2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2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2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2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2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2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2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2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2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2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2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2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2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2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2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2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2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2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2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2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2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2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2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2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2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2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2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2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2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2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2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2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2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2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2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2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2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2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2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2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2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2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2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2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2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2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2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2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2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2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2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2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2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2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2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2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2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2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2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2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2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2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2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2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2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2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2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2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2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2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2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2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2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2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2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2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2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2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2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2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2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2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2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2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2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2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2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2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2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2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2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2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2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2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2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2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2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2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2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2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2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2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2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2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2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2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2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2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2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2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2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2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2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2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2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2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2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2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2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2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2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2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2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2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2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2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2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2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2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2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2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2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2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2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2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2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2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2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2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2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2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2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2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2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2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2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2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2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2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2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2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2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2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2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2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2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2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2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2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2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2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2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2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2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2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2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2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2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2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2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2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2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2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2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2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2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2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2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2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2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2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2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2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2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2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2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2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2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2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2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2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2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2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2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2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2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2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2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2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2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2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2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2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2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2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2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2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2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2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2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2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2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2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2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2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2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2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7">
    <mergeCell ref="A1:G1"/>
    <mergeCell ref="A2:B2"/>
    <mergeCell ref="A5:A6"/>
    <mergeCell ref="B5:B6"/>
    <mergeCell ref="C5:D5"/>
    <mergeCell ref="G5:G6"/>
    <mergeCell ref="C6:D6"/>
  </mergeCells>
  <printOptions/>
  <pageMargins bottom="0.984251968503937" footer="0.0" header="0.0" left="0.5118110236220472" right="0.5118110236220472" top="0.984251968503937"/>
  <pageSetup paperSize="9" orientation="landscape"/>
  <headerFooter>
    <oddFooter>&amp;C&amp;P of &amp;RData produced by TRAFFIC DATA CENTRE</oddFooter>
  </headerFooter>
  <colBreaks count="1" manualBreakCount="1">
    <brk id="3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2.71"/>
    <col customWidth="1" min="2" max="3" width="11.29"/>
    <col customWidth="1" min="4" max="4" width="9.57"/>
    <col customWidth="1" min="5" max="5" width="9.0"/>
    <col customWidth="1" min="6" max="6" width="9.14"/>
    <col customWidth="1" min="7" max="7" width="11.29"/>
    <col customWidth="1" min="8" max="8" width="8.57"/>
    <col customWidth="1" min="9" max="9" width="8.86"/>
    <col customWidth="1" min="10" max="10" width="8.14"/>
    <col customWidth="1" min="11" max="11" width="8.57"/>
    <col customWidth="1" min="12" max="12" width="11.29"/>
    <col customWidth="1" min="13" max="13" width="8.57"/>
    <col customWidth="1" min="14" max="14" width="7.71"/>
    <col customWidth="1" min="15" max="15" width="4.14"/>
    <col customWidth="1" min="16" max="22" width="8.71"/>
  </cols>
  <sheetData>
    <row r="1">
      <c r="A1" s="1"/>
      <c r="B1" s="2"/>
      <c r="C1" s="2"/>
      <c r="D1" s="2"/>
      <c r="E1" s="2"/>
      <c r="F1" s="2"/>
      <c r="G1" s="2"/>
      <c r="H1" s="3" t="str">
        <f>"Site No : " &amp; 'Speed Summary'!A5</f>
        <v>Site No : 22445-6</v>
      </c>
      <c r="I1" s="3"/>
      <c r="J1" s="3"/>
      <c r="K1" s="31" t="str">
        <f>'Speed Summary'!B5</f>
        <v>DE BEAUVOIR ROAD, NORTH OF BUCKINGHAM ROAD</v>
      </c>
      <c r="L1" s="32"/>
      <c r="M1" s="32"/>
      <c r="N1" s="32"/>
    </row>
    <row r="2">
      <c r="A2" s="33"/>
      <c r="B2" s="34"/>
      <c r="C2" s="7"/>
      <c r="D2" s="7"/>
      <c r="E2" s="7"/>
      <c r="F2" s="3"/>
      <c r="G2" s="3"/>
      <c r="H2" s="3" t="str">
        <f>'Speed Summary'!C5</f>
        <v>Channel: Northbound</v>
      </c>
      <c r="I2" s="3"/>
      <c r="J2" s="3"/>
      <c r="K2" s="35"/>
    </row>
    <row r="3" ht="15.0" customHeight="1">
      <c r="A3" s="36" t="s">
        <v>18</v>
      </c>
      <c r="B3" s="36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</row>
    <row r="4" ht="19.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ht="45.75" customHeight="1">
      <c r="A5" s="38">
        <f>+'Speed Summary'!E5</f>
        <v>44877</v>
      </c>
      <c r="B5" s="39"/>
      <c r="C5" s="38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</row>
    <row r="6">
      <c r="A6" s="40" t="s">
        <v>32</v>
      </c>
      <c r="B6" s="41">
        <v>18.0</v>
      </c>
      <c r="C6" s="42">
        <v>1.0</v>
      </c>
      <c r="D6" s="42">
        <v>5.556</v>
      </c>
      <c r="E6" s="42">
        <v>2.0</v>
      </c>
      <c r="F6" s="42">
        <v>11.11</v>
      </c>
      <c r="G6" s="42">
        <v>14.0</v>
      </c>
      <c r="H6" s="42">
        <v>77.78</v>
      </c>
      <c r="I6" s="42">
        <v>1.0</v>
      </c>
      <c r="J6" s="42">
        <v>5.556</v>
      </c>
      <c r="K6" s="42">
        <v>0.0</v>
      </c>
      <c r="L6" s="42">
        <v>0.0</v>
      </c>
      <c r="M6" s="42">
        <v>0.0</v>
      </c>
      <c r="N6" s="42">
        <v>0.0</v>
      </c>
    </row>
    <row r="7">
      <c r="A7" s="43" t="s">
        <v>33</v>
      </c>
      <c r="B7" s="44">
        <v>12.0</v>
      </c>
      <c r="C7" s="45">
        <v>2.0</v>
      </c>
      <c r="D7" s="45">
        <v>16.67</v>
      </c>
      <c r="E7" s="45">
        <v>2.0</v>
      </c>
      <c r="F7" s="45">
        <v>16.67</v>
      </c>
      <c r="G7" s="45">
        <v>7.0</v>
      </c>
      <c r="H7" s="45">
        <v>58.33</v>
      </c>
      <c r="I7" s="45">
        <v>1.0</v>
      </c>
      <c r="J7" s="45">
        <v>8.333</v>
      </c>
      <c r="K7" s="45">
        <v>0.0</v>
      </c>
      <c r="L7" s="45">
        <v>0.0</v>
      </c>
      <c r="M7" s="45">
        <v>0.0</v>
      </c>
      <c r="N7" s="45">
        <v>0.0</v>
      </c>
    </row>
    <row r="8">
      <c r="A8" s="40" t="s">
        <v>34</v>
      </c>
      <c r="B8" s="41">
        <v>16.0</v>
      </c>
      <c r="C8" s="42">
        <v>0.0</v>
      </c>
      <c r="D8" s="42">
        <v>0.0</v>
      </c>
      <c r="E8" s="42">
        <v>0.0</v>
      </c>
      <c r="F8" s="42">
        <v>0.0</v>
      </c>
      <c r="G8" s="42">
        <v>15.0</v>
      </c>
      <c r="H8" s="42">
        <v>93.75</v>
      </c>
      <c r="I8" s="42">
        <v>0.0</v>
      </c>
      <c r="J8" s="42">
        <v>0.0</v>
      </c>
      <c r="K8" s="42">
        <v>1.0</v>
      </c>
      <c r="L8" s="42">
        <v>6.25</v>
      </c>
      <c r="M8" s="42">
        <v>0.0</v>
      </c>
      <c r="N8" s="42">
        <v>0.0</v>
      </c>
    </row>
    <row r="9">
      <c r="A9" s="43" t="s">
        <v>35</v>
      </c>
      <c r="B9" s="44">
        <v>11.0</v>
      </c>
      <c r="C9" s="45">
        <v>3.0</v>
      </c>
      <c r="D9" s="45">
        <v>27.27</v>
      </c>
      <c r="E9" s="45">
        <v>0.0</v>
      </c>
      <c r="F9" s="45">
        <v>0.0</v>
      </c>
      <c r="G9" s="45">
        <v>8.0</v>
      </c>
      <c r="H9" s="45">
        <v>72.73</v>
      </c>
      <c r="I9" s="45">
        <v>0.0</v>
      </c>
      <c r="J9" s="45">
        <v>0.0</v>
      </c>
      <c r="K9" s="45">
        <v>0.0</v>
      </c>
      <c r="L9" s="45">
        <v>0.0</v>
      </c>
      <c r="M9" s="45">
        <v>0.0</v>
      </c>
      <c r="N9" s="45">
        <v>0.0</v>
      </c>
    </row>
    <row r="10">
      <c r="A10" s="40" t="s">
        <v>36</v>
      </c>
      <c r="B10" s="41">
        <v>6.0</v>
      </c>
      <c r="C10" s="42">
        <v>1.0</v>
      </c>
      <c r="D10" s="42">
        <v>16.67</v>
      </c>
      <c r="E10" s="42">
        <v>0.0</v>
      </c>
      <c r="F10" s="42">
        <v>0.0</v>
      </c>
      <c r="G10" s="42">
        <v>4.0</v>
      </c>
      <c r="H10" s="42">
        <v>66.67</v>
      </c>
      <c r="I10" s="42">
        <v>1.0</v>
      </c>
      <c r="J10" s="42">
        <v>16.67</v>
      </c>
      <c r="K10" s="42">
        <v>0.0</v>
      </c>
      <c r="L10" s="42">
        <v>0.0</v>
      </c>
      <c r="M10" s="42">
        <v>0.0</v>
      </c>
      <c r="N10" s="42">
        <v>0.0</v>
      </c>
    </row>
    <row r="11">
      <c r="A11" s="43" t="s">
        <v>37</v>
      </c>
      <c r="B11" s="44">
        <v>4.0</v>
      </c>
      <c r="C11" s="45">
        <v>1.0</v>
      </c>
      <c r="D11" s="45">
        <v>25.0</v>
      </c>
      <c r="E11" s="45">
        <v>0.0</v>
      </c>
      <c r="F11" s="45">
        <v>0.0</v>
      </c>
      <c r="G11" s="45">
        <v>1.0</v>
      </c>
      <c r="H11" s="45">
        <v>25.0</v>
      </c>
      <c r="I11" s="45">
        <v>2.0</v>
      </c>
      <c r="J11" s="45">
        <v>50.0</v>
      </c>
      <c r="K11" s="45">
        <v>0.0</v>
      </c>
      <c r="L11" s="45">
        <v>0.0</v>
      </c>
      <c r="M11" s="45">
        <v>0.0</v>
      </c>
      <c r="N11" s="45">
        <v>0.0</v>
      </c>
    </row>
    <row r="12">
      <c r="A12" s="40" t="s">
        <v>38</v>
      </c>
      <c r="B12" s="41">
        <v>5.0</v>
      </c>
      <c r="C12" s="42">
        <v>0.0</v>
      </c>
      <c r="D12" s="42">
        <v>0.0</v>
      </c>
      <c r="E12" s="42">
        <v>0.0</v>
      </c>
      <c r="F12" s="42">
        <v>0.0</v>
      </c>
      <c r="G12" s="42">
        <v>2.0</v>
      </c>
      <c r="H12" s="42">
        <v>40.0</v>
      </c>
      <c r="I12" s="42">
        <v>3.0</v>
      </c>
      <c r="J12" s="42">
        <v>60.0</v>
      </c>
      <c r="K12" s="42">
        <v>0.0</v>
      </c>
      <c r="L12" s="42">
        <v>0.0</v>
      </c>
      <c r="M12" s="42">
        <v>0.0</v>
      </c>
      <c r="N12" s="42">
        <v>0.0</v>
      </c>
    </row>
    <row r="13">
      <c r="A13" s="43" t="s">
        <v>39</v>
      </c>
      <c r="B13" s="44">
        <v>5.0</v>
      </c>
      <c r="C13" s="45">
        <v>0.0</v>
      </c>
      <c r="D13" s="45">
        <v>0.0</v>
      </c>
      <c r="E13" s="45">
        <v>0.0</v>
      </c>
      <c r="F13" s="45">
        <v>0.0</v>
      </c>
      <c r="G13" s="45">
        <v>4.0</v>
      </c>
      <c r="H13" s="45">
        <v>80.0</v>
      </c>
      <c r="I13" s="45">
        <v>1.0</v>
      </c>
      <c r="J13" s="45">
        <v>20.0</v>
      </c>
      <c r="K13" s="45">
        <v>0.0</v>
      </c>
      <c r="L13" s="45">
        <v>0.0</v>
      </c>
      <c r="M13" s="45">
        <v>0.0</v>
      </c>
      <c r="N13" s="45">
        <v>0.0</v>
      </c>
    </row>
    <row r="14">
      <c r="A14" s="40" t="s">
        <v>40</v>
      </c>
      <c r="B14" s="41">
        <v>11.0</v>
      </c>
      <c r="C14" s="42">
        <v>1.0</v>
      </c>
      <c r="D14" s="42">
        <v>9.091</v>
      </c>
      <c r="E14" s="42">
        <v>1.0</v>
      </c>
      <c r="F14" s="42">
        <v>9.091</v>
      </c>
      <c r="G14" s="42">
        <v>7.0</v>
      </c>
      <c r="H14" s="42">
        <v>63.64</v>
      </c>
      <c r="I14" s="42">
        <v>2.0</v>
      </c>
      <c r="J14" s="42">
        <v>18.18</v>
      </c>
      <c r="K14" s="42">
        <v>0.0</v>
      </c>
      <c r="L14" s="42">
        <v>0.0</v>
      </c>
      <c r="M14" s="42">
        <v>0.0</v>
      </c>
      <c r="N14" s="42">
        <v>0.0</v>
      </c>
    </row>
    <row r="15">
      <c r="A15" s="43" t="s">
        <v>41</v>
      </c>
      <c r="B15" s="44">
        <v>38.0</v>
      </c>
      <c r="C15" s="45">
        <v>1.0</v>
      </c>
      <c r="D15" s="45">
        <v>2.632</v>
      </c>
      <c r="E15" s="45">
        <v>1.0</v>
      </c>
      <c r="F15" s="45">
        <v>2.632</v>
      </c>
      <c r="G15" s="45">
        <v>28.0</v>
      </c>
      <c r="H15" s="45">
        <v>73.68</v>
      </c>
      <c r="I15" s="45">
        <v>8.0</v>
      </c>
      <c r="J15" s="45">
        <v>21.05</v>
      </c>
      <c r="K15" s="45">
        <v>0.0</v>
      </c>
      <c r="L15" s="45">
        <v>0.0</v>
      </c>
      <c r="M15" s="45">
        <v>0.0</v>
      </c>
      <c r="N15" s="45">
        <v>0.0</v>
      </c>
    </row>
    <row r="16">
      <c r="A16" s="40" t="s">
        <v>42</v>
      </c>
      <c r="B16" s="41">
        <v>27.0</v>
      </c>
      <c r="C16" s="42">
        <v>1.0</v>
      </c>
      <c r="D16" s="42">
        <v>3.704</v>
      </c>
      <c r="E16" s="42">
        <v>1.0</v>
      </c>
      <c r="F16" s="42">
        <v>3.704</v>
      </c>
      <c r="G16" s="42">
        <v>17.0</v>
      </c>
      <c r="H16" s="42">
        <v>62.96</v>
      </c>
      <c r="I16" s="42">
        <v>6.0</v>
      </c>
      <c r="J16" s="42">
        <v>22.22</v>
      </c>
      <c r="K16" s="42">
        <v>2.0</v>
      </c>
      <c r="L16" s="42">
        <v>7.408</v>
      </c>
      <c r="M16" s="42">
        <v>0.0</v>
      </c>
      <c r="N16" s="42">
        <v>0.0</v>
      </c>
    </row>
    <row r="17">
      <c r="A17" s="43" t="s">
        <v>43</v>
      </c>
      <c r="B17" s="44">
        <v>36.0</v>
      </c>
      <c r="C17" s="45">
        <v>5.0</v>
      </c>
      <c r="D17" s="45">
        <v>13.89</v>
      </c>
      <c r="E17" s="45">
        <v>1.0</v>
      </c>
      <c r="F17" s="45">
        <v>2.778</v>
      </c>
      <c r="G17" s="45">
        <v>26.0</v>
      </c>
      <c r="H17" s="45">
        <v>72.22</v>
      </c>
      <c r="I17" s="45">
        <v>3.0</v>
      </c>
      <c r="J17" s="45">
        <v>8.333</v>
      </c>
      <c r="K17" s="45">
        <v>1.0</v>
      </c>
      <c r="L17" s="45">
        <v>2.778</v>
      </c>
      <c r="M17" s="45">
        <v>0.0</v>
      </c>
      <c r="N17" s="45">
        <v>0.0</v>
      </c>
    </row>
    <row r="18">
      <c r="A18" s="40" t="s">
        <v>44</v>
      </c>
      <c r="B18" s="41">
        <v>39.0</v>
      </c>
      <c r="C18" s="42">
        <v>5.0</v>
      </c>
      <c r="D18" s="42">
        <v>12.82</v>
      </c>
      <c r="E18" s="42">
        <v>3.0</v>
      </c>
      <c r="F18" s="42">
        <v>7.692</v>
      </c>
      <c r="G18" s="42">
        <v>31.0</v>
      </c>
      <c r="H18" s="42">
        <v>79.49</v>
      </c>
      <c r="I18" s="42">
        <v>0.0</v>
      </c>
      <c r="J18" s="42">
        <v>0.0</v>
      </c>
      <c r="K18" s="42">
        <v>0.0</v>
      </c>
      <c r="L18" s="42">
        <v>0.0</v>
      </c>
      <c r="M18" s="42">
        <v>0.0</v>
      </c>
      <c r="N18" s="42">
        <v>0.0</v>
      </c>
    </row>
    <row r="19">
      <c r="A19" s="43" t="s">
        <v>45</v>
      </c>
      <c r="B19" s="44">
        <v>51.0</v>
      </c>
      <c r="C19" s="45">
        <v>6.0</v>
      </c>
      <c r="D19" s="45">
        <v>11.76</v>
      </c>
      <c r="E19" s="45">
        <v>3.0</v>
      </c>
      <c r="F19" s="45">
        <v>5.882</v>
      </c>
      <c r="G19" s="45">
        <v>31.0</v>
      </c>
      <c r="H19" s="45">
        <v>60.78</v>
      </c>
      <c r="I19" s="45">
        <v>10.0</v>
      </c>
      <c r="J19" s="45">
        <v>19.61</v>
      </c>
      <c r="K19" s="45">
        <v>1.0</v>
      </c>
      <c r="L19" s="45">
        <v>1.961</v>
      </c>
      <c r="M19" s="45">
        <v>0.0</v>
      </c>
      <c r="N19" s="45">
        <v>0.0</v>
      </c>
    </row>
    <row r="20">
      <c r="A20" s="40" t="s">
        <v>46</v>
      </c>
      <c r="B20" s="41">
        <v>25.0</v>
      </c>
      <c r="C20" s="42">
        <v>2.0</v>
      </c>
      <c r="D20" s="42">
        <v>8.0</v>
      </c>
      <c r="E20" s="42">
        <v>4.0</v>
      </c>
      <c r="F20" s="42">
        <v>16.0</v>
      </c>
      <c r="G20" s="42">
        <v>18.0</v>
      </c>
      <c r="H20" s="42">
        <v>72.0</v>
      </c>
      <c r="I20" s="42">
        <v>1.0</v>
      </c>
      <c r="J20" s="42">
        <v>4.0</v>
      </c>
      <c r="K20" s="42">
        <v>0.0</v>
      </c>
      <c r="L20" s="42">
        <v>0.0</v>
      </c>
      <c r="M20" s="42">
        <v>0.0</v>
      </c>
      <c r="N20" s="42">
        <v>0.0</v>
      </c>
    </row>
    <row r="21" ht="15.75" customHeight="1">
      <c r="A21" s="43" t="s">
        <v>47</v>
      </c>
      <c r="B21" s="44">
        <v>32.0</v>
      </c>
      <c r="C21" s="45">
        <v>6.0</v>
      </c>
      <c r="D21" s="45">
        <v>18.75</v>
      </c>
      <c r="E21" s="45">
        <v>4.0</v>
      </c>
      <c r="F21" s="45">
        <v>12.5</v>
      </c>
      <c r="G21" s="45">
        <v>18.0</v>
      </c>
      <c r="H21" s="45">
        <v>56.25</v>
      </c>
      <c r="I21" s="45">
        <v>3.0</v>
      </c>
      <c r="J21" s="45">
        <v>9.375</v>
      </c>
      <c r="K21" s="45">
        <v>1.0</v>
      </c>
      <c r="L21" s="45">
        <v>3.125</v>
      </c>
      <c r="M21" s="45">
        <v>0.0</v>
      </c>
      <c r="N21" s="45">
        <v>0.0</v>
      </c>
    </row>
    <row r="22" ht="15.75" customHeight="1">
      <c r="A22" s="40" t="s">
        <v>48</v>
      </c>
      <c r="B22" s="41">
        <v>37.0</v>
      </c>
      <c r="C22" s="42">
        <v>2.0</v>
      </c>
      <c r="D22" s="42">
        <v>5.405</v>
      </c>
      <c r="E22" s="42">
        <v>6.0</v>
      </c>
      <c r="F22" s="42">
        <v>16.22</v>
      </c>
      <c r="G22" s="42">
        <v>27.0</v>
      </c>
      <c r="H22" s="42">
        <v>72.97</v>
      </c>
      <c r="I22" s="42">
        <v>1.0</v>
      </c>
      <c r="J22" s="42">
        <v>2.703</v>
      </c>
      <c r="K22" s="42">
        <v>1.0</v>
      </c>
      <c r="L22" s="42">
        <v>2.703</v>
      </c>
      <c r="M22" s="42">
        <v>0.0</v>
      </c>
      <c r="N22" s="42">
        <v>0.0</v>
      </c>
    </row>
    <row r="23" ht="15.75" customHeight="1">
      <c r="A23" s="43" t="s">
        <v>49</v>
      </c>
      <c r="B23" s="44">
        <v>53.0</v>
      </c>
      <c r="C23" s="45">
        <v>9.0</v>
      </c>
      <c r="D23" s="45">
        <v>16.98</v>
      </c>
      <c r="E23" s="45">
        <v>6.0</v>
      </c>
      <c r="F23" s="45">
        <v>11.32</v>
      </c>
      <c r="G23" s="45">
        <v>35.0</v>
      </c>
      <c r="H23" s="45">
        <v>66.04</v>
      </c>
      <c r="I23" s="45">
        <v>2.0</v>
      </c>
      <c r="J23" s="45">
        <v>3.774</v>
      </c>
      <c r="K23" s="45">
        <v>1.0</v>
      </c>
      <c r="L23" s="45">
        <v>1.887</v>
      </c>
      <c r="M23" s="45">
        <v>0.0</v>
      </c>
      <c r="N23" s="45">
        <v>0.0</v>
      </c>
    </row>
    <row r="24" ht="15.75" customHeight="1">
      <c r="A24" s="40" t="s">
        <v>50</v>
      </c>
      <c r="B24" s="41">
        <v>43.0</v>
      </c>
      <c r="C24" s="42">
        <v>5.0</v>
      </c>
      <c r="D24" s="42">
        <v>11.63</v>
      </c>
      <c r="E24" s="42">
        <v>6.0</v>
      </c>
      <c r="F24" s="42">
        <v>13.95</v>
      </c>
      <c r="G24" s="42">
        <v>29.0</v>
      </c>
      <c r="H24" s="42">
        <v>67.44</v>
      </c>
      <c r="I24" s="42">
        <v>3.0</v>
      </c>
      <c r="J24" s="42">
        <v>6.977</v>
      </c>
      <c r="K24" s="42">
        <v>0.0</v>
      </c>
      <c r="L24" s="42">
        <v>0.0</v>
      </c>
      <c r="M24" s="42">
        <v>0.0</v>
      </c>
      <c r="N24" s="42">
        <v>0.0</v>
      </c>
    </row>
    <row r="25" ht="15.75" customHeight="1">
      <c r="A25" s="43" t="s">
        <v>51</v>
      </c>
      <c r="B25" s="44">
        <v>52.0</v>
      </c>
      <c r="C25" s="45">
        <v>3.0</v>
      </c>
      <c r="D25" s="45">
        <v>5.769</v>
      </c>
      <c r="E25" s="45">
        <v>5.0</v>
      </c>
      <c r="F25" s="45">
        <v>9.615</v>
      </c>
      <c r="G25" s="45">
        <v>38.0</v>
      </c>
      <c r="H25" s="45">
        <v>73.08</v>
      </c>
      <c r="I25" s="45">
        <v>4.0</v>
      </c>
      <c r="J25" s="45">
        <v>7.692</v>
      </c>
      <c r="K25" s="45">
        <v>2.0</v>
      </c>
      <c r="L25" s="45">
        <v>3.846</v>
      </c>
      <c r="M25" s="45">
        <v>0.0</v>
      </c>
      <c r="N25" s="45">
        <v>0.0</v>
      </c>
    </row>
    <row r="26" ht="15.75" customHeight="1">
      <c r="A26" s="40" t="s">
        <v>52</v>
      </c>
      <c r="B26" s="41">
        <v>43.0</v>
      </c>
      <c r="C26" s="42">
        <v>3.0</v>
      </c>
      <c r="D26" s="42">
        <v>6.977</v>
      </c>
      <c r="E26" s="42">
        <v>9.0</v>
      </c>
      <c r="F26" s="42">
        <v>20.93</v>
      </c>
      <c r="G26" s="42">
        <v>25.0</v>
      </c>
      <c r="H26" s="42">
        <v>58.14</v>
      </c>
      <c r="I26" s="42">
        <v>6.0</v>
      </c>
      <c r="J26" s="42">
        <v>13.95</v>
      </c>
      <c r="K26" s="42">
        <v>0.0</v>
      </c>
      <c r="L26" s="42">
        <v>0.0</v>
      </c>
      <c r="M26" s="42">
        <v>0.0</v>
      </c>
      <c r="N26" s="42">
        <v>0.0</v>
      </c>
    </row>
    <row r="27" ht="15.75" customHeight="1">
      <c r="A27" s="43" t="s">
        <v>53</v>
      </c>
      <c r="B27" s="44">
        <v>21.0</v>
      </c>
      <c r="C27" s="45">
        <v>2.0</v>
      </c>
      <c r="D27" s="45">
        <v>9.524</v>
      </c>
      <c r="E27" s="45">
        <v>1.0</v>
      </c>
      <c r="F27" s="45">
        <v>4.762</v>
      </c>
      <c r="G27" s="45">
        <v>15.0</v>
      </c>
      <c r="H27" s="45">
        <v>71.43</v>
      </c>
      <c r="I27" s="45">
        <v>3.0</v>
      </c>
      <c r="J27" s="45">
        <v>14.29</v>
      </c>
      <c r="K27" s="45">
        <v>0.0</v>
      </c>
      <c r="L27" s="45">
        <v>0.0</v>
      </c>
      <c r="M27" s="45">
        <v>0.0</v>
      </c>
      <c r="N27" s="45">
        <v>0.0</v>
      </c>
    </row>
    <row r="28" ht="15.75" customHeight="1">
      <c r="A28" s="40" t="s">
        <v>54</v>
      </c>
      <c r="B28" s="41">
        <v>23.0</v>
      </c>
      <c r="C28" s="42">
        <v>0.0</v>
      </c>
      <c r="D28" s="42">
        <v>0.0</v>
      </c>
      <c r="E28" s="42">
        <v>6.0</v>
      </c>
      <c r="F28" s="42">
        <v>26.09</v>
      </c>
      <c r="G28" s="42">
        <v>14.0</v>
      </c>
      <c r="H28" s="42">
        <v>60.87</v>
      </c>
      <c r="I28" s="42">
        <v>3.0</v>
      </c>
      <c r="J28" s="42">
        <v>13.04</v>
      </c>
      <c r="K28" s="42">
        <v>0.0</v>
      </c>
      <c r="L28" s="42">
        <v>0.0</v>
      </c>
      <c r="M28" s="42">
        <v>0.0</v>
      </c>
      <c r="N28" s="42">
        <v>0.0</v>
      </c>
    </row>
    <row r="29" ht="15.75" customHeight="1">
      <c r="A29" s="43" t="s">
        <v>55</v>
      </c>
      <c r="B29" s="46">
        <v>26.0</v>
      </c>
      <c r="C29" s="47">
        <v>2.0</v>
      </c>
      <c r="D29" s="47">
        <v>7.692</v>
      </c>
      <c r="E29" s="47">
        <v>1.0</v>
      </c>
      <c r="F29" s="47">
        <v>3.846</v>
      </c>
      <c r="G29" s="47">
        <v>20.0</v>
      </c>
      <c r="H29" s="47">
        <v>76.92</v>
      </c>
      <c r="I29" s="47">
        <v>3.0</v>
      </c>
      <c r="J29" s="47">
        <v>11.54</v>
      </c>
      <c r="K29" s="47">
        <v>0.0</v>
      </c>
      <c r="L29" s="47">
        <v>0.0</v>
      </c>
      <c r="M29" s="47">
        <v>0.0</v>
      </c>
      <c r="N29" s="47">
        <v>0.0</v>
      </c>
    </row>
    <row r="30" ht="15.75" customHeight="1">
      <c r="A30" s="48" t="s">
        <v>56</v>
      </c>
      <c r="B30" s="48">
        <v>397.0</v>
      </c>
      <c r="C30" s="48">
        <v>43.0</v>
      </c>
      <c r="D30" s="48">
        <v>10.83</v>
      </c>
      <c r="E30" s="48">
        <v>36.0</v>
      </c>
      <c r="F30" s="48">
        <v>9.068</v>
      </c>
      <c r="G30" s="48">
        <v>271.0</v>
      </c>
      <c r="H30" s="48">
        <v>68.26</v>
      </c>
      <c r="I30" s="48">
        <v>40.0</v>
      </c>
      <c r="J30" s="48">
        <v>10.08</v>
      </c>
      <c r="K30" s="48">
        <v>7.0</v>
      </c>
      <c r="L30" s="48">
        <v>1.763</v>
      </c>
      <c r="M30" s="48">
        <v>0.0</v>
      </c>
      <c r="N30" s="48">
        <v>0.0</v>
      </c>
    </row>
    <row r="31" ht="15.75" customHeight="1">
      <c r="A31" s="49" t="s">
        <v>57</v>
      </c>
      <c r="B31" s="49">
        <v>518.0</v>
      </c>
      <c r="C31" s="49">
        <v>51.0</v>
      </c>
      <c r="D31" s="49">
        <v>9.846</v>
      </c>
      <c r="E31" s="49">
        <v>51.0</v>
      </c>
      <c r="F31" s="49">
        <v>9.846</v>
      </c>
      <c r="G31" s="49">
        <v>351.0</v>
      </c>
      <c r="H31" s="49">
        <v>67.76</v>
      </c>
      <c r="I31" s="49">
        <v>56.0</v>
      </c>
      <c r="J31" s="49">
        <v>10.81</v>
      </c>
      <c r="K31" s="49">
        <v>9.0</v>
      </c>
      <c r="L31" s="49">
        <v>1.737</v>
      </c>
      <c r="M31" s="49">
        <v>0.0</v>
      </c>
      <c r="N31" s="49">
        <v>0.0</v>
      </c>
    </row>
    <row r="32" ht="15.75" customHeight="1">
      <c r="A32" s="50" t="s">
        <v>58</v>
      </c>
      <c r="B32" s="50">
        <v>567.0</v>
      </c>
      <c r="C32" s="50">
        <v>53.0</v>
      </c>
      <c r="D32" s="50">
        <v>9.347</v>
      </c>
      <c r="E32" s="50">
        <v>58.0</v>
      </c>
      <c r="F32" s="50">
        <v>10.23</v>
      </c>
      <c r="G32" s="50">
        <v>385.0</v>
      </c>
      <c r="H32" s="50">
        <v>67.9</v>
      </c>
      <c r="I32" s="50">
        <v>62.0</v>
      </c>
      <c r="J32" s="50">
        <v>10.93</v>
      </c>
      <c r="K32" s="50">
        <v>9.0</v>
      </c>
      <c r="L32" s="50">
        <v>1.587</v>
      </c>
      <c r="M32" s="50">
        <v>0.0</v>
      </c>
      <c r="N32" s="50">
        <v>0.0</v>
      </c>
    </row>
    <row r="33" ht="15.75" customHeight="1">
      <c r="A33" s="51" t="s">
        <v>59</v>
      </c>
      <c r="B33" s="51">
        <v>634.0</v>
      </c>
      <c r="C33" s="51">
        <v>61.0</v>
      </c>
      <c r="D33" s="51">
        <v>9.621</v>
      </c>
      <c r="E33" s="51">
        <v>62.0</v>
      </c>
      <c r="F33" s="51">
        <v>9.779</v>
      </c>
      <c r="G33" s="51">
        <v>434.0</v>
      </c>
      <c r="H33" s="51">
        <v>68.45</v>
      </c>
      <c r="I33" s="51">
        <v>67.0</v>
      </c>
      <c r="J33" s="51">
        <v>10.57</v>
      </c>
      <c r="K33" s="51">
        <v>10.0</v>
      </c>
      <c r="L33" s="51">
        <v>1.577</v>
      </c>
      <c r="M33" s="51">
        <v>0.0</v>
      </c>
      <c r="N33" s="51">
        <v>0.0</v>
      </c>
    </row>
    <row r="34" ht="15.75" customHeight="1">
      <c r="A34" s="38">
        <f>+A5+1</f>
        <v>44878</v>
      </c>
      <c r="B34" s="39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ht="15.75" customHeight="1">
      <c r="A35" s="40" t="s">
        <v>32</v>
      </c>
      <c r="B35" s="41">
        <v>17.0</v>
      </c>
      <c r="C35" s="42">
        <v>1.0</v>
      </c>
      <c r="D35" s="42">
        <v>5.882</v>
      </c>
      <c r="E35" s="42">
        <v>0.0</v>
      </c>
      <c r="F35" s="42">
        <v>0.0</v>
      </c>
      <c r="G35" s="42">
        <v>16.0</v>
      </c>
      <c r="H35" s="42">
        <v>94.12</v>
      </c>
      <c r="I35" s="42">
        <v>0.0</v>
      </c>
      <c r="J35" s="42">
        <v>0.0</v>
      </c>
      <c r="K35" s="42">
        <v>0.0</v>
      </c>
      <c r="L35" s="42">
        <v>0.0</v>
      </c>
      <c r="M35" s="42">
        <v>0.0</v>
      </c>
      <c r="N35" s="42">
        <v>0.0</v>
      </c>
    </row>
    <row r="36" ht="15.75" customHeight="1">
      <c r="A36" s="43" t="s">
        <v>33</v>
      </c>
      <c r="B36" s="44">
        <v>9.0</v>
      </c>
      <c r="C36" s="45">
        <v>1.0</v>
      </c>
      <c r="D36" s="45">
        <v>11.11</v>
      </c>
      <c r="E36" s="45">
        <v>0.0</v>
      </c>
      <c r="F36" s="45">
        <v>0.0</v>
      </c>
      <c r="G36" s="45">
        <v>7.0</v>
      </c>
      <c r="H36" s="45">
        <v>77.78</v>
      </c>
      <c r="I36" s="45">
        <v>1.0</v>
      </c>
      <c r="J36" s="45">
        <v>11.11</v>
      </c>
      <c r="K36" s="45">
        <v>0.0</v>
      </c>
      <c r="L36" s="45">
        <v>0.0</v>
      </c>
      <c r="M36" s="45">
        <v>0.0</v>
      </c>
      <c r="N36" s="45">
        <v>0.0</v>
      </c>
    </row>
    <row r="37" ht="15.75" customHeight="1">
      <c r="A37" s="40" t="s">
        <v>34</v>
      </c>
      <c r="B37" s="41">
        <v>16.0</v>
      </c>
      <c r="C37" s="42">
        <v>0.0</v>
      </c>
      <c r="D37" s="42">
        <v>0.0</v>
      </c>
      <c r="E37" s="42">
        <v>2.0</v>
      </c>
      <c r="F37" s="42">
        <v>12.5</v>
      </c>
      <c r="G37" s="42">
        <v>13.0</v>
      </c>
      <c r="H37" s="42">
        <v>81.25</v>
      </c>
      <c r="I37" s="42">
        <v>1.0</v>
      </c>
      <c r="J37" s="42">
        <v>6.25</v>
      </c>
      <c r="K37" s="42">
        <v>0.0</v>
      </c>
      <c r="L37" s="42">
        <v>0.0</v>
      </c>
      <c r="M37" s="42">
        <v>0.0</v>
      </c>
      <c r="N37" s="42">
        <v>0.0</v>
      </c>
    </row>
    <row r="38" ht="15.75" customHeight="1">
      <c r="A38" s="43" t="s">
        <v>35</v>
      </c>
      <c r="B38" s="44">
        <v>12.0</v>
      </c>
      <c r="C38" s="45">
        <v>0.0</v>
      </c>
      <c r="D38" s="45">
        <v>0.0</v>
      </c>
      <c r="E38" s="45">
        <v>2.0</v>
      </c>
      <c r="F38" s="45">
        <v>16.67</v>
      </c>
      <c r="G38" s="45">
        <v>9.0</v>
      </c>
      <c r="H38" s="45">
        <v>75.0</v>
      </c>
      <c r="I38" s="45">
        <v>1.0</v>
      </c>
      <c r="J38" s="45">
        <v>8.333</v>
      </c>
      <c r="K38" s="45">
        <v>0.0</v>
      </c>
      <c r="L38" s="45">
        <v>0.0</v>
      </c>
      <c r="M38" s="45">
        <v>0.0</v>
      </c>
      <c r="N38" s="45">
        <v>0.0</v>
      </c>
    </row>
    <row r="39" ht="15.75" customHeight="1">
      <c r="A39" s="40" t="s">
        <v>36</v>
      </c>
      <c r="B39" s="41">
        <v>10.0</v>
      </c>
      <c r="C39" s="42">
        <v>0.0</v>
      </c>
      <c r="D39" s="42">
        <v>0.0</v>
      </c>
      <c r="E39" s="42">
        <v>0.0</v>
      </c>
      <c r="F39" s="42">
        <v>0.0</v>
      </c>
      <c r="G39" s="42">
        <v>9.0</v>
      </c>
      <c r="H39" s="42">
        <v>90.0</v>
      </c>
      <c r="I39" s="42">
        <v>1.0</v>
      </c>
      <c r="J39" s="42">
        <v>10.0</v>
      </c>
      <c r="K39" s="42">
        <v>0.0</v>
      </c>
      <c r="L39" s="42">
        <v>0.0</v>
      </c>
      <c r="M39" s="42">
        <v>0.0</v>
      </c>
      <c r="N39" s="42">
        <v>0.0</v>
      </c>
    </row>
    <row r="40" ht="15.75" customHeight="1">
      <c r="A40" s="43" t="s">
        <v>37</v>
      </c>
      <c r="B40" s="44">
        <v>4.0</v>
      </c>
      <c r="C40" s="45">
        <v>0.0</v>
      </c>
      <c r="D40" s="45">
        <v>0.0</v>
      </c>
      <c r="E40" s="45">
        <v>0.0</v>
      </c>
      <c r="F40" s="45">
        <v>0.0</v>
      </c>
      <c r="G40" s="45">
        <v>3.0</v>
      </c>
      <c r="H40" s="45">
        <v>75.0</v>
      </c>
      <c r="I40" s="45">
        <v>0.0</v>
      </c>
      <c r="J40" s="45">
        <v>0.0</v>
      </c>
      <c r="K40" s="45">
        <v>1.0</v>
      </c>
      <c r="L40" s="45">
        <v>25.0</v>
      </c>
      <c r="M40" s="45">
        <v>0.0</v>
      </c>
      <c r="N40" s="45">
        <v>0.0</v>
      </c>
    </row>
    <row r="41" ht="15.75" customHeight="1">
      <c r="A41" s="40" t="s">
        <v>38</v>
      </c>
      <c r="B41" s="41">
        <v>4.0</v>
      </c>
      <c r="C41" s="42">
        <v>0.0</v>
      </c>
      <c r="D41" s="42">
        <v>0.0</v>
      </c>
      <c r="E41" s="42">
        <v>0.0</v>
      </c>
      <c r="F41" s="42">
        <v>0.0</v>
      </c>
      <c r="G41" s="42">
        <v>3.0</v>
      </c>
      <c r="H41" s="42">
        <v>75.0</v>
      </c>
      <c r="I41" s="42">
        <v>1.0</v>
      </c>
      <c r="J41" s="42">
        <v>25.0</v>
      </c>
      <c r="K41" s="42">
        <v>0.0</v>
      </c>
      <c r="L41" s="42">
        <v>0.0</v>
      </c>
      <c r="M41" s="42">
        <v>0.0</v>
      </c>
      <c r="N41" s="42">
        <v>0.0</v>
      </c>
    </row>
    <row r="42" ht="15.75" customHeight="1">
      <c r="A42" s="43" t="s">
        <v>39</v>
      </c>
      <c r="B42" s="44">
        <v>4.0</v>
      </c>
      <c r="C42" s="45">
        <v>0.0</v>
      </c>
      <c r="D42" s="45">
        <v>0.0</v>
      </c>
      <c r="E42" s="45">
        <v>0.0</v>
      </c>
      <c r="F42" s="45">
        <v>0.0</v>
      </c>
      <c r="G42" s="45">
        <v>3.0</v>
      </c>
      <c r="H42" s="45">
        <v>75.0</v>
      </c>
      <c r="I42" s="45">
        <v>1.0</v>
      </c>
      <c r="J42" s="45">
        <v>25.0</v>
      </c>
      <c r="K42" s="45">
        <v>0.0</v>
      </c>
      <c r="L42" s="45">
        <v>0.0</v>
      </c>
      <c r="M42" s="45">
        <v>0.0</v>
      </c>
      <c r="N42" s="45">
        <v>0.0</v>
      </c>
    </row>
    <row r="43" ht="15.75" customHeight="1">
      <c r="A43" s="40" t="s">
        <v>40</v>
      </c>
      <c r="B43" s="41">
        <v>4.0</v>
      </c>
      <c r="C43" s="42">
        <v>0.0</v>
      </c>
      <c r="D43" s="42">
        <v>0.0</v>
      </c>
      <c r="E43" s="42">
        <v>0.0</v>
      </c>
      <c r="F43" s="42">
        <v>0.0</v>
      </c>
      <c r="G43" s="42">
        <v>1.0</v>
      </c>
      <c r="H43" s="42">
        <v>25.0</v>
      </c>
      <c r="I43" s="42">
        <v>1.0</v>
      </c>
      <c r="J43" s="42">
        <v>25.0</v>
      </c>
      <c r="K43" s="42">
        <v>2.0</v>
      </c>
      <c r="L43" s="42">
        <v>50.0</v>
      </c>
      <c r="M43" s="42">
        <v>0.0</v>
      </c>
      <c r="N43" s="42">
        <v>0.0</v>
      </c>
    </row>
    <row r="44" ht="15.75" customHeight="1">
      <c r="A44" s="43" t="s">
        <v>41</v>
      </c>
      <c r="B44" s="44">
        <v>38.0</v>
      </c>
      <c r="C44" s="45">
        <v>2.0</v>
      </c>
      <c r="D44" s="45">
        <v>5.263</v>
      </c>
      <c r="E44" s="45">
        <v>0.0</v>
      </c>
      <c r="F44" s="45">
        <v>0.0</v>
      </c>
      <c r="G44" s="45">
        <v>32.0</v>
      </c>
      <c r="H44" s="45">
        <v>84.21</v>
      </c>
      <c r="I44" s="45">
        <v>3.0</v>
      </c>
      <c r="J44" s="45">
        <v>7.895</v>
      </c>
      <c r="K44" s="45">
        <v>1.0</v>
      </c>
      <c r="L44" s="45">
        <v>2.632</v>
      </c>
      <c r="M44" s="45">
        <v>0.0</v>
      </c>
      <c r="N44" s="45">
        <v>0.0</v>
      </c>
    </row>
    <row r="45" ht="15.75" customHeight="1">
      <c r="A45" s="40" t="s">
        <v>42</v>
      </c>
      <c r="B45" s="41">
        <v>15.0</v>
      </c>
      <c r="C45" s="42">
        <v>2.0</v>
      </c>
      <c r="D45" s="42">
        <v>13.33</v>
      </c>
      <c r="E45" s="42">
        <v>0.0</v>
      </c>
      <c r="F45" s="42">
        <v>0.0</v>
      </c>
      <c r="G45" s="42">
        <v>12.0</v>
      </c>
      <c r="H45" s="42">
        <v>80.0</v>
      </c>
      <c r="I45" s="42">
        <v>0.0</v>
      </c>
      <c r="J45" s="42">
        <v>0.0</v>
      </c>
      <c r="K45" s="42">
        <v>1.0</v>
      </c>
      <c r="L45" s="42">
        <v>6.667</v>
      </c>
      <c r="M45" s="42">
        <v>0.0</v>
      </c>
      <c r="N45" s="42">
        <v>0.0</v>
      </c>
    </row>
    <row r="46" ht="15.75" customHeight="1">
      <c r="A46" s="43" t="s">
        <v>43</v>
      </c>
      <c r="B46" s="44">
        <v>12.0</v>
      </c>
      <c r="C46" s="45">
        <v>2.0</v>
      </c>
      <c r="D46" s="45">
        <v>16.67</v>
      </c>
      <c r="E46" s="45">
        <v>1.0</v>
      </c>
      <c r="F46" s="45">
        <v>8.333</v>
      </c>
      <c r="G46" s="45">
        <v>7.0</v>
      </c>
      <c r="H46" s="45">
        <v>58.33</v>
      </c>
      <c r="I46" s="45">
        <v>2.0</v>
      </c>
      <c r="J46" s="45">
        <v>16.67</v>
      </c>
      <c r="K46" s="45">
        <v>0.0</v>
      </c>
      <c r="L46" s="45">
        <v>0.0</v>
      </c>
      <c r="M46" s="45">
        <v>0.0</v>
      </c>
      <c r="N46" s="45">
        <v>0.0</v>
      </c>
    </row>
    <row r="47" ht="15.75" customHeight="1">
      <c r="A47" s="40" t="s">
        <v>44</v>
      </c>
      <c r="B47" s="41">
        <v>29.0</v>
      </c>
      <c r="C47" s="42">
        <v>7.0</v>
      </c>
      <c r="D47" s="42">
        <v>24.14</v>
      </c>
      <c r="E47" s="42">
        <v>2.0</v>
      </c>
      <c r="F47" s="42">
        <v>6.897</v>
      </c>
      <c r="G47" s="42">
        <v>13.0</v>
      </c>
      <c r="H47" s="42">
        <v>44.83</v>
      </c>
      <c r="I47" s="42">
        <v>6.0</v>
      </c>
      <c r="J47" s="42">
        <v>20.69</v>
      </c>
      <c r="K47" s="42">
        <v>1.0</v>
      </c>
      <c r="L47" s="42">
        <v>3.448</v>
      </c>
      <c r="M47" s="42">
        <v>0.0</v>
      </c>
      <c r="N47" s="42">
        <v>0.0</v>
      </c>
    </row>
    <row r="48" ht="15.75" customHeight="1">
      <c r="A48" s="43" t="s">
        <v>45</v>
      </c>
      <c r="B48" s="44">
        <v>33.0</v>
      </c>
      <c r="C48" s="45">
        <v>3.0</v>
      </c>
      <c r="D48" s="45">
        <v>9.091</v>
      </c>
      <c r="E48" s="45">
        <v>0.0</v>
      </c>
      <c r="F48" s="45">
        <v>0.0</v>
      </c>
      <c r="G48" s="45">
        <v>23.0</v>
      </c>
      <c r="H48" s="45">
        <v>69.7</v>
      </c>
      <c r="I48" s="45">
        <v>7.0</v>
      </c>
      <c r="J48" s="45">
        <v>21.21</v>
      </c>
      <c r="K48" s="45">
        <v>0.0</v>
      </c>
      <c r="L48" s="45">
        <v>0.0</v>
      </c>
      <c r="M48" s="45">
        <v>0.0</v>
      </c>
      <c r="N48" s="45">
        <v>0.0</v>
      </c>
    </row>
    <row r="49" ht="15.75" customHeight="1">
      <c r="A49" s="40" t="s">
        <v>46</v>
      </c>
      <c r="B49" s="41">
        <v>28.0</v>
      </c>
      <c r="C49" s="42">
        <v>4.0</v>
      </c>
      <c r="D49" s="42">
        <v>14.29</v>
      </c>
      <c r="E49" s="42">
        <v>10.0</v>
      </c>
      <c r="F49" s="42">
        <v>35.71</v>
      </c>
      <c r="G49" s="42">
        <v>10.0</v>
      </c>
      <c r="H49" s="42">
        <v>35.71</v>
      </c>
      <c r="I49" s="42">
        <v>3.0</v>
      </c>
      <c r="J49" s="42">
        <v>10.71</v>
      </c>
      <c r="K49" s="42">
        <v>1.0</v>
      </c>
      <c r="L49" s="42">
        <v>3.571</v>
      </c>
      <c r="M49" s="42">
        <v>0.0</v>
      </c>
      <c r="N49" s="42">
        <v>0.0</v>
      </c>
    </row>
    <row r="50" ht="15.75" customHeight="1">
      <c r="A50" s="43" t="s">
        <v>47</v>
      </c>
      <c r="B50" s="44">
        <v>30.0</v>
      </c>
      <c r="C50" s="45">
        <v>2.0</v>
      </c>
      <c r="D50" s="45">
        <v>6.667</v>
      </c>
      <c r="E50" s="45">
        <v>7.0</v>
      </c>
      <c r="F50" s="45">
        <v>23.33</v>
      </c>
      <c r="G50" s="45">
        <v>17.0</v>
      </c>
      <c r="H50" s="45">
        <v>56.67</v>
      </c>
      <c r="I50" s="45">
        <v>4.0</v>
      </c>
      <c r="J50" s="45">
        <v>13.33</v>
      </c>
      <c r="K50" s="45">
        <v>0.0</v>
      </c>
      <c r="L50" s="45">
        <v>0.0</v>
      </c>
      <c r="M50" s="45">
        <v>0.0</v>
      </c>
      <c r="N50" s="45">
        <v>0.0</v>
      </c>
    </row>
    <row r="51" ht="15.75" customHeight="1">
      <c r="A51" s="40" t="s">
        <v>48</v>
      </c>
      <c r="B51" s="41">
        <v>37.0</v>
      </c>
      <c r="C51" s="42">
        <v>6.0</v>
      </c>
      <c r="D51" s="42">
        <v>16.22</v>
      </c>
      <c r="E51" s="42">
        <v>6.0</v>
      </c>
      <c r="F51" s="42">
        <v>16.22</v>
      </c>
      <c r="G51" s="42">
        <v>24.0</v>
      </c>
      <c r="H51" s="42">
        <v>64.86</v>
      </c>
      <c r="I51" s="42">
        <v>1.0</v>
      </c>
      <c r="J51" s="42">
        <v>2.703</v>
      </c>
      <c r="K51" s="42">
        <v>0.0</v>
      </c>
      <c r="L51" s="42">
        <v>0.0</v>
      </c>
      <c r="M51" s="42">
        <v>0.0</v>
      </c>
      <c r="N51" s="42">
        <v>0.0</v>
      </c>
    </row>
    <row r="52" ht="15.75" customHeight="1">
      <c r="A52" s="43" t="s">
        <v>49</v>
      </c>
      <c r="B52" s="44">
        <v>39.0</v>
      </c>
      <c r="C52" s="45">
        <v>3.0</v>
      </c>
      <c r="D52" s="45">
        <v>7.692</v>
      </c>
      <c r="E52" s="45">
        <v>7.0</v>
      </c>
      <c r="F52" s="45">
        <v>17.95</v>
      </c>
      <c r="G52" s="45">
        <v>28.0</v>
      </c>
      <c r="H52" s="45">
        <v>71.79</v>
      </c>
      <c r="I52" s="45">
        <v>1.0</v>
      </c>
      <c r="J52" s="45">
        <v>2.564</v>
      </c>
      <c r="K52" s="45">
        <v>0.0</v>
      </c>
      <c r="L52" s="45">
        <v>0.0</v>
      </c>
      <c r="M52" s="45">
        <v>0.0</v>
      </c>
      <c r="N52" s="45">
        <v>0.0</v>
      </c>
    </row>
    <row r="53" ht="15.75" customHeight="1">
      <c r="A53" s="40" t="s">
        <v>50</v>
      </c>
      <c r="B53" s="41">
        <v>32.0</v>
      </c>
      <c r="C53" s="42">
        <v>7.0</v>
      </c>
      <c r="D53" s="42">
        <v>21.88</v>
      </c>
      <c r="E53" s="42">
        <v>3.0</v>
      </c>
      <c r="F53" s="42">
        <v>9.375</v>
      </c>
      <c r="G53" s="42">
        <v>21.0</v>
      </c>
      <c r="H53" s="42">
        <v>65.63</v>
      </c>
      <c r="I53" s="42">
        <v>1.0</v>
      </c>
      <c r="J53" s="42">
        <v>3.125</v>
      </c>
      <c r="K53" s="42">
        <v>0.0</v>
      </c>
      <c r="L53" s="42">
        <v>0.0</v>
      </c>
      <c r="M53" s="42">
        <v>0.0</v>
      </c>
      <c r="N53" s="42">
        <v>0.0</v>
      </c>
    </row>
    <row r="54" ht="15.75" customHeight="1">
      <c r="A54" s="43" t="s">
        <v>51</v>
      </c>
      <c r="B54" s="44">
        <v>22.0</v>
      </c>
      <c r="C54" s="45">
        <v>0.0</v>
      </c>
      <c r="D54" s="45">
        <v>0.0</v>
      </c>
      <c r="E54" s="45">
        <v>6.0</v>
      </c>
      <c r="F54" s="45">
        <v>27.27</v>
      </c>
      <c r="G54" s="45">
        <v>15.0</v>
      </c>
      <c r="H54" s="45">
        <v>68.18</v>
      </c>
      <c r="I54" s="45">
        <v>1.0</v>
      </c>
      <c r="J54" s="45">
        <v>4.545</v>
      </c>
      <c r="K54" s="45">
        <v>0.0</v>
      </c>
      <c r="L54" s="45">
        <v>0.0</v>
      </c>
      <c r="M54" s="45">
        <v>0.0</v>
      </c>
      <c r="N54" s="45">
        <v>0.0</v>
      </c>
    </row>
    <row r="55" ht="15.75" customHeight="1">
      <c r="A55" s="40" t="s">
        <v>52</v>
      </c>
      <c r="B55" s="41">
        <v>11.0</v>
      </c>
      <c r="C55" s="42">
        <v>1.0</v>
      </c>
      <c r="D55" s="42">
        <v>9.091</v>
      </c>
      <c r="E55" s="42">
        <v>5.0</v>
      </c>
      <c r="F55" s="42">
        <v>45.45</v>
      </c>
      <c r="G55" s="42">
        <v>4.0</v>
      </c>
      <c r="H55" s="42">
        <v>36.36</v>
      </c>
      <c r="I55" s="42">
        <v>1.0</v>
      </c>
      <c r="J55" s="42">
        <v>9.091</v>
      </c>
      <c r="K55" s="42">
        <v>0.0</v>
      </c>
      <c r="L55" s="42">
        <v>0.0</v>
      </c>
      <c r="M55" s="42">
        <v>0.0</v>
      </c>
      <c r="N55" s="42">
        <v>0.0</v>
      </c>
    </row>
    <row r="56" ht="15.75" customHeight="1">
      <c r="A56" s="43" t="s">
        <v>53</v>
      </c>
      <c r="B56" s="44">
        <v>22.0</v>
      </c>
      <c r="C56" s="45">
        <v>0.0</v>
      </c>
      <c r="D56" s="45">
        <v>0.0</v>
      </c>
      <c r="E56" s="45">
        <v>5.0</v>
      </c>
      <c r="F56" s="45">
        <v>22.73</v>
      </c>
      <c r="G56" s="45">
        <v>13.0</v>
      </c>
      <c r="H56" s="45">
        <v>59.09</v>
      </c>
      <c r="I56" s="45">
        <v>3.0</v>
      </c>
      <c r="J56" s="45">
        <v>13.64</v>
      </c>
      <c r="K56" s="45">
        <v>1.0</v>
      </c>
      <c r="L56" s="45">
        <v>4.545</v>
      </c>
      <c r="M56" s="45">
        <v>0.0</v>
      </c>
      <c r="N56" s="45">
        <v>0.0</v>
      </c>
    </row>
    <row r="57" ht="15.75" customHeight="1">
      <c r="A57" s="40" t="s">
        <v>54</v>
      </c>
      <c r="B57" s="41">
        <v>12.0</v>
      </c>
      <c r="C57" s="42">
        <v>2.0</v>
      </c>
      <c r="D57" s="42">
        <v>16.67</v>
      </c>
      <c r="E57" s="42">
        <v>0.0</v>
      </c>
      <c r="F57" s="42">
        <v>0.0</v>
      </c>
      <c r="G57" s="42">
        <v>9.0</v>
      </c>
      <c r="H57" s="42">
        <v>75.0</v>
      </c>
      <c r="I57" s="42">
        <v>1.0</v>
      </c>
      <c r="J57" s="42">
        <v>8.333</v>
      </c>
      <c r="K57" s="42">
        <v>0.0</v>
      </c>
      <c r="L57" s="42">
        <v>0.0</v>
      </c>
      <c r="M57" s="42">
        <v>0.0</v>
      </c>
      <c r="N57" s="42">
        <v>0.0</v>
      </c>
    </row>
    <row r="58" ht="15.75" customHeight="1">
      <c r="A58" s="43" t="s">
        <v>55</v>
      </c>
      <c r="B58" s="46">
        <v>8.0</v>
      </c>
      <c r="C58" s="47">
        <v>0.0</v>
      </c>
      <c r="D58" s="47">
        <v>0.0</v>
      </c>
      <c r="E58" s="47">
        <v>0.0</v>
      </c>
      <c r="F58" s="47">
        <v>0.0</v>
      </c>
      <c r="G58" s="47">
        <v>8.0</v>
      </c>
      <c r="H58" s="47">
        <v>100.0</v>
      </c>
      <c r="I58" s="47">
        <v>0.0</v>
      </c>
      <c r="J58" s="47">
        <v>0.0</v>
      </c>
      <c r="K58" s="47">
        <v>0.0</v>
      </c>
      <c r="L58" s="47">
        <v>0.0</v>
      </c>
      <c r="M58" s="47">
        <v>0.0</v>
      </c>
      <c r="N58" s="47">
        <v>0.0</v>
      </c>
    </row>
    <row r="59" ht="15.75" customHeight="1">
      <c r="A59" s="48" t="s">
        <v>56</v>
      </c>
      <c r="B59" s="48">
        <v>301.0</v>
      </c>
      <c r="C59" s="48">
        <v>38.0</v>
      </c>
      <c r="D59" s="48">
        <v>12.62</v>
      </c>
      <c r="E59" s="48">
        <v>36.0</v>
      </c>
      <c r="F59" s="48">
        <v>11.96</v>
      </c>
      <c r="G59" s="48">
        <v>191.0</v>
      </c>
      <c r="H59" s="48">
        <v>63.46</v>
      </c>
      <c r="I59" s="48">
        <v>30.0</v>
      </c>
      <c r="J59" s="48">
        <v>9.967</v>
      </c>
      <c r="K59" s="48">
        <v>6.0</v>
      </c>
      <c r="L59" s="48">
        <v>1.993</v>
      </c>
      <c r="M59" s="48">
        <v>0.0</v>
      </c>
      <c r="N59" s="48">
        <v>0.0</v>
      </c>
    </row>
    <row r="60" ht="15.75" customHeight="1">
      <c r="A60" s="49" t="s">
        <v>57</v>
      </c>
      <c r="B60" s="49">
        <v>360.0</v>
      </c>
      <c r="C60" s="49">
        <v>39.0</v>
      </c>
      <c r="D60" s="49">
        <v>10.83</v>
      </c>
      <c r="E60" s="49">
        <v>52.0</v>
      </c>
      <c r="F60" s="49">
        <v>14.44</v>
      </c>
      <c r="G60" s="49">
        <v>226.0</v>
      </c>
      <c r="H60" s="49">
        <v>62.78</v>
      </c>
      <c r="I60" s="49">
        <v>36.0</v>
      </c>
      <c r="J60" s="49">
        <v>10.0</v>
      </c>
      <c r="K60" s="49">
        <v>7.0</v>
      </c>
      <c r="L60" s="49">
        <v>1.945</v>
      </c>
      <c r="M60" s="49">
        <v>0.0</v>
      </c>
      <c r="N60" s="49">
        <v>0.0</v>
      </c>
    </row>
    <row r="61" ht="15.75" customHeight="1">
      <c r="A61" s="50" t="s">
        <v>58</v>
      </c>
      <c r="B61" s="50">
        <v>380.0</v>
      </c>
      <c r="C61" s="50">
        <v>41.0</v>
      </c>
      <c r="D61" s="50">
        <v>10.79</v>
      </c>
      <c r="E61" s="50">
        <v>52.0</v>
      </c>
      <c r="F61" s="50">
        <v>13.68</v>
      </c>
      <c r="G61" s="50">
        <v>243.0</v>
      </c>
      <c r="H61" s="50">
        <v>63.95</v>
      </c>
      <c r="I61" s="50">
        <v>37.0</v>
      </c>
      <c r="J61" s="50">
        <v>9.737</v>
      </c>
      <c r="K61" s="50">
        <v>7.0</v>
      </c>
      <c r="L61" s="50">
        <v>1.842</v>
      </c>
      <c r="M61" s="50">
        <v>0.0</v>
      </c>
      <c r="N61" s="50">
        <v>0.0</v>
      </c>
    </row>
    <row r="62" ht="15.75" customHeight="1">
      <c r="A62" s="51" t="s">
        <v>59</v>
      </c>
      <c r="B62" s="51">
        <v>448.0</v>
      </c>
      <c r="C62" s="51">
        <v>43.0</v>
      </c>
      <c r="D62" s="51">
        <v>9.598</v>
      </c>
      <c r="E62" s="51">
        <v>56.0</v>
      </c>
      <c r="F62" s="51">
        <v>12.5</v>
      </c>
      <c r="G62" s="51">
        <v>300.0</v>
      </c>
      <c r="H62" s="51">
        <v>66.96</v>
      </c>
      <c r="I62" s="51">
        <v>41.0</v>
      </c>
      <c r="J62" s="51">
        <v>9.152</v>
      </c>
      <c r="K62" s="51">
        <v>8.0</v>
      </c>
      <c r="L62" s="51">
        <v>1.785</v>
      </c>
      <c r="M62" s="51">
        <v>0.0</v>
      </c>
      <c r="N62" s="51">
        <v>0.0</v>
      </c>
    </row>
    <row r="63" ht="15.75" customHeight="1">
      <c r="A63" s="38">
        <f>+A34+1</f>
        <v>44879</v>
      </c>
      <c r="B63" s="39"/>
      <c r="C63" s="38"/>
      <c r="D63" s="39"/>
      <c r="E63" s="38"/>
      <c r="F63" s="39"/>
      <c r="G63" s="38"/>
      <c r="H63" s="39"/>
      <c r="I63" s="38"/>
      <c r="J63" s="39"/>
      <c r="K63" s="38"/>
      <c r="L63" s="39"/>
      <c r="M63" s="38"/>
      <c r="N63" s="39"/>
    </row>
    <row r="64" ht="15.75" customHeight="1">
      <c r="A64" s="40" t="s">
        <v>32</v>
      </c>
      <c r="B64" s="41">
        <v>5.0</v>
      </c>
      <c r="C64" s="42">
        <v>0.0</v>
      </c>
      <c r="D64" s="42">
        <v>0.0</v>
      </c>
      <c r="E64" s="42">
        <v>0.0</v>
      </c>
      <c r="F64" s="42">
        <v>0.0</v>
      </c>
      <c r="G64" s="42">
        <v>4.0</v>
      </c>
      <c r="H64" s="42">
        <v>80.0</v>
      </c>
      <c r="I64" s="42">
        <v>1.0</v>
      </c>
      <c r="J64" s="42">
        <v>20.0</v>
      </c>
      <c r="K64" s="42">
        <v>0.0</v>
      </c>
      <c r="L64" s="42">
        <v>0.0</v>
      </c>
      <c r="M64" s="42">
        <v>0.0</v>
      </c>
      <c r="N64" s="42">
        <v>0.0</v>
      </c>
    </row>
    <row r="65" ht="15.75" customHeight="1">
      <c r="A65" s="43" t="s">
        <v>33</v>
      </c>
      <c r="B65" s="44">
        <v>3.0</v>
      </c>
      <c r="C65" s="45">
        <v>0.0</v>
      </c>
      <c r="D65" s="45">
        <v>0.0</v>
      </c>
      <c r="E65" s="45">
        <v>0.0</v>
      </c>
      <c r="F65" s="45">
        <v>0.0</v>
      </c>
      <c r="G65" s="45">
        <v>3.0</v>
      </c>
      <c r="H65" s="45">
        <v>100.0</v>
      </c>
      <c r="I65" s="45">
        <v>0.0</v>
      </c>
      <c r="J65" s="45">
        <v>0.0</v>
      </c>
      <c r="K65" s="45">
        <v>0.0</v>
      </c>
      <c r="L65" s="45">
        <v>0.0</v>
      </c>
      <c r="M65" s="45">
        <v>0.0</v>
      </c>
      <c r="N65" s="45">
        <v>0.0</v>
      </c>
    </row>
    <row r="66" ht="15.75" customHeight="1">
      <c r="A66" s="40" t="s">
        <v>34</v>
      </c>
      <c r="B66" s="41">
        <v>1.0</v>
      </c>
      <c r="C66" s="42">
        <v>0.0</v>
      </c>
      <c r="D66" s="42">
        <v>0.0</v>
      </c>
      <c r="E66" s="42">
        <v>0.0</v>
      </c>
      <c r="F66" s="42">
        <v>0.0</v>
      </c>
      <c r="G66" s="42">
        <v>1.0</v>
      </c>
      <c r="H66" s="42">
        <v>100.0</v>
      </c>
      <c r="I66" s="42">
        <v>0.0</v>
      </c>
      <c r="J66" s="42">
        <v>0.0</v>
      </c>
      <c r="K66" s="42">
        <v>0.0</v>
      </c>
      <c r="L66" s="42">
        <v>0.0</v>
      </c>
      <c r="M66" s="42">
        <v>0.0</v>
      </c>
      <c r="N66" s="42">
        <v>0.0</v>
      </c>
    </row>
    <row r="67" ht="15.75" customHeight="1">
      <c r="A67" s="43" t="s">
        <v>35</v>
      </c>
      <c r="B67" s="44">
        <v>1.0</v>
      </c>
      <c r="C67" s="45">
        <v>0.0</v>
      </c>
      <c r="D67" s="45">
        <v>0.0</v>
      </c>
      <c r="E67" s="45">
        <v>0.0</v>
      </c>
      <c r="F67" s="45">
        <v>0.0</v>
      </c>
      <c r="G67" s="45">
        <v>1.0</v>
      </c>
      <c r="H67" s="45">
        <v>100.0</v>
      </c>
      <c r="I67" s="45">
        <v>0.0</v>
      </c>
      <c r="J67" s="45">
        <v>0.0</v>
      </c>
      <c r="K67" s="45">
        <v>0.0</v>
      </c>
      <c r="L67" s="45">
        <v>0.0</v>
      </c>
      <c r="M67" s="45">
        <v>0.0</v>
      </c>
      <c r="N67" s="45">
        <v>0.0</v>
      </c>
    </row>
    <row r="68" ht="15.75" customHeight="1">
      <c r="A68" s="40" t="s">
        <v>36</v>
      </c>
      <c r="B68" s="41">
        <v>3.0</v>
      </c>
      <c r="C68" s="42">
        <v>0.0</v>
      </c>
      <c r="D68" s="42">
        <v>0.0</v>
      </c>
      <c r="E68" s="42">
        <v>0.0</v>
      </c>
      <c r="F68" s="42">
        <v>0.0</v>
      </c>
      <c r="G68" s="42">
        <v>3.0</v>
      </c>
      <c r="H68" s="42">
        <v>100.0</v>
      </c>
      <c r="I68" s="42">
        <v>0.0</v>
      </c>
      <c r="J68" s="42">
        <v>0.0</v>
      </c>
      <c r="K68" s="42">
        <v>0.0</v>
      </c>
      <c r="L68" s="42">
        <v>0.0</v>
      </c>
      <c r="M68" s="42">
        <v>0.0</v>
      </c>
      <c r="N68" s="42">
        <v>0.0</v>
      </c>
    </row>
    <row r="69" ht="15.75" customHeight="1">
      <c r="A69" s="43" t="s">
        <v>37</v>
      </c>
      <c r="B69" s="44">
        <v>1.0</v>
      </c>
      <c r="C69" s="45">
        <v>0.0</v>
      </c>
      <c r="D69" s="45">
        <v>0.0</v>
      </c>
      <c r="E69" s="45">
        <v>0.0</v>
      </c>
      <c r="F69" s="45">
        <v>0.0</v>
      </c>
      <c r="G69" s="45">
        <v>1.0</v>
      </c>
      <c r="H69" s="45">
        <v>100.0</v>
      </c>
      <c r="I69" s="45">
        <v>0.0</v>
      </c>
      <c r="J69" s="45">
        <v>0.0</v>
      </c>
      <c r="K69" s="45">
        <v>0.0</v>
      </c>
      <c r="L69" s="45">
        <v>0.0</v>
      </c>
      <c r="M69" s="45">
        <v>0.0</v>
      </c>
      <c r="N69" s="45">
        <v>0.0</v>
      </c>
    </row>
    <row r="70" ht="15.75" customHeight="1">
      <c r="A70" s="40" t="s">
        <v>38</v>
      </c>
      <c r="B70" s="41">
        <v>6.0</v>
      </c>
      <c r="C70" s="42">
        <v>0.0</v>
      </c>
      <c r="D70" s="42">
        <v>0.0</v>
      </c>
      <c r="E70" s="42">
        <v>0.0</v>
      </c>
      <c r="F70" s="42">
        <v>0.0</v>
      </c>
      <c r="G70" s="42">
        <v>5.0</v>
      </c>
      <c r="H70" s="42">
        <v>83.33</v>
      </c>
      <c r="I70" s="42">
        <v>1.0</v>
      </c>
      <c r="J70" s="42">
        <v>16.67</v>
      </c>
      <c r="K70" s="42">
        <v>0.0</v>
      </c>
      <c r="L70" s="42">
        <v>0.0</v>
      </c>
      <c r="M70" s="42">
        <v>0.0</v>
      </c>
      <c r="N70" s="42">
        <v>0.0</v>
      </c>
    </row>
    <row r="71" ht="15.75" customHeight="1">
      <c r="A71" s="43" t="s">
        <v>39</v>
      </c>
      <c r="B71" s="44">
        <v>15.0</v>
      </c>
      <c r="C71" s="45">
        <v>2.0</v>
      </c>
      <c r="D71" s="45">
        <v>13.33</v>
      </c>
      <c r="E71" s="45">
        <v>0.0</v>
      </c>
      <c r="F71" s="45">
        <v>0.0</v>
      </c>
      <c r="G71" s="45">
        <v>9.0</v>
      </c>
      <c r="H71" s="45">
        <v>60.0</v>
      </c>
      <c r="I71" s="45">
        <v>4.0</v>
      </c>
      <c r="J71" s="45">
        <v>26.67</v>
      </c>
      <c r="K71" s="45">
        <v>0.0</v>
      </c>
      <c r="L71" s="45">
        <v>0.0</v>
      </c>
      <c r="M71" s="45">
        <v>0.0</v>
      </c>
      <c r="N71" s="45">
        <v>0.0</v>
      </c>
    </row>
    <row r="72" ht="15.75" customHeight="1">
      <c r="A72" s="40" t="s">
        <v>40</v>
      </c>
      <c r="B72" s="41">
        <v>39.0</v>
      </c>
      <c r="C72" s="42">
        <v>2.0</v>
      </c>
      <c r="D72" s="42">
        <v>5.128</v>
      </c>
      <c r="E72" s="42">
        <v>1.0</v>
      </c>
      <c r="F72" s="42">
        <v>2.564</v>
      </c>
      <c r="G72" s="42">
        <v>29.0</v>
      </c>
      <c r="H72" s="42">
        <v>74.36</v>
      </c>
      <c r="I72" s="42">
        <v>6.0</v>
      </c>
      <c r="J72" s="42">
        <v>15.38</v>
      </c>
      <c r="K72" s="42">
        <v>1.0</v>
      </c>
      <c r="L72" s="42">
        <v>2.564</v>
      </c>
      <c r="M72" s="42">
        <v>0.0</v>
      </c>
      <c r="N72" s="42">
        <v>0.0</v>
      </c>
    </row>
    <row r="73" ht="15.75" customHeight="1">
      <c r="A73" s="43" t="s">
        <v>41</v>
      </c>
      <c r="B73" s="44">
        <v>31.0</v>
      </c>
      <c r="C73" s="45">
        <v>1.0</v>
      </c>
      <c r="D73" s="45">
        <v>3.226</v>
      </c>
      <c r="E73" s="45">
        <v>4.0</v>
      </c>
      <c r="F73" s="45">
        <v>12.9</v>
      </c>
      <c r="G73" s="45">
        <v>16.0</v>
      </c>
      <c r="H73" s="45">
        <v>51.61</v>
      </c>
      <c r="I73" s="45">
        <v>8.0</v>
      </c>
      <c r="J73" s="45">
        <v>25.81</v>
      </c>
      <c r="K73" s="45">
        <v>2.0</v>
      </c>
      <c r="L73" s="45">
        <v>6.452</v>
      </c>
      <c r="M73" s="45">
        <v>0.0</v>
      </c>
      <c r="N73" s="45">
        <v>0.0</v>
      </c>
    </row>
    <row r="74" ht="15.75" customHeight="1">
      <c r="A74" s="40" t="s">
        <v>42</v>
      </c>
      <c r="B74" s="41">
        <v>23.0</v>
      </c>
      <c r="C74" s="42">
        <v>1.0</v>
      </c>
      <c r="D74" s="42">
        <v>4.348</v>
      </c>
      <c r="E74" s="42">
        <v>5.0</v>
      </c>
      <c r="F74" s="42">
        <v>21.74</v>
      </c>
      <c r="G74" s="42">
        <v>6.0</v>
      </c>
      <c r="H74" s="42">
        <v>26.09</v>
      </c>
      <c r="I74" s="42">
        <v>8.0</v>
      </c>
      <c r="J74" s="42">
        <v>34.78</v>
      </c>
      <c r="K74" s="42">
        <v>2.0</v>
      </c>
      <c r="L74" s="42">
        <v>8.696</v>
      </c>
      <c r="M74" s="42">
        <v>1.0</v>
      </c>
      <c r="N74" s="42">
        <v>4.348</v>
      </c>
    </row>
    <row r="75" ht="15.75" customHeight="1">
      <c r="A75" s="43" t="s">
        <v>43</v>
      </c>
      <c r="B75" s="44">
        <v>21.0</v>
      </c>
      <c r="C75" s="45">
        <v>0.0</v>
      </c>
      <c r="D75" s="45">
        <v>0.0</v>
      </c>
      <c r="E75" s="45">
        <v>4.0</v>
      </c>
      <c r="F75" s="45">
        <v>19.05</v>
      </c>
      <c r="G75" s="45">
        <v>6.0</v>
      </c>
      <c r="H75" s="45">
        <v>28.57</v>
      </c>
      <c r="I75" s="45">
        <v>7.0</v>
      </c>
      <c r="J75" s="45">
        <v>33.33</v>
      </c>
      <c r="K75" s="45">
        <v>4.0</v>
      </c>
      <c r="L75" s="45">
        <v>19.05</v>
      </c>
      <c r="M75" s="45">
        <v>0.0</v>
      </c>
      <c r="N75" s="45">
        <v>0.0</v>
      </c>
    </row>
    <row r="76" ht="15.75" customHeight="1">
      <c r="A76" s="40" t="s">
        <v>44</v>
      </c>
      <c r="B76" s="41">
        <v>39.0</v>
      </c>
      <c r="C76" s="42">
        <v>4.0</v>
      </c>
      <c r="D76" s="42">
        <v>10.26</v>
      </c>
      <c r="E76" s="42">
        <v>6.0</v>
      </c>
      <c r="F76" s="42">
        <v>15.38</v>
      </c>
      <c r="G76" s="42">
        <v>16.0</v>
      </c>
      <c r="H76" s="42">
        <v>41.03</v>
      </c>
      <c r="I76" s="42">
        <v>8.0</v>
      </c>
      <c r="J76" s="42">
        <v>20.51</v>
      </c>
      <c r="K76" s="42">
        <v>5.0</v>
      </c>
      <c r="L76" s="42">
        <v>12.82</v>
      </c>
      <c r="M76" s="42">
        <v>0.0</v>
      </c>
      <c r="N76" s="42">
        <v>0.0</v>
      </c>
    </row>
    <row r="77" ht="15.75" customHeight="1">
      <c r="A77" s="43" t="s">
        <v>45</v>
      </c>
      <c r="B77" s="44">
        <v>23.0</v>
      </c>
      <c r="C77" s="45">
        <v>2.0</v>
      </c>
      <c r="D77" s="45">
        <v>8.696</v>
      </c>
      <c r="E77" s="45">
        <v>2.0</v>
      </c>
      <c r="F77" s="45">
        <v>8.696</v>
      </c>
      <c r="G77" s="45">
        <v>10.0</v>
      </c>
      <c r="H77" s="45">
        <v>43.48</v>
      </c>
      <c r="I77" s="45">
        <v>6.0</v>
      </c>
      <c r="J77" s="45">
        <v>26.09</v>
      </c>
      <c r="K77" s="45">
        <v>3.0</v>
      </c>
      <c r="L77" s="45">
        <v>13.04</v>
      </c>
      <c r="M77" s="45">
        <v>0.0</v>
      </c>
      <c r="N77" s="45">
        <v>0.0</v>
      </c>
    </row>
    <row r="78" ht="15.75" customHeight="1">
      <c r="A78" s="40" t="s">
        <v>46</v>
      </c>
      <c r="B78" s="41">
        <v>30.0</v>
      </c>
      <c r="C78" s="42">
        <v>6.0</v>
      </c>
      <c r="D78" s="42">
        <v>20.0</v>
      </c>
      <c r="E78" s="42">
        <v>2.0</v>
      </c>
      <c r="F78" s="42">
        <v>6.667</v>
      </c>
      <c r="G78" s="42">
        <v>16.0</v>
      </c>
      <c r="H78" s="42">
        <v>53.33</v>
      </c>
      <c r="I78" s="42">
        <v>5.0</v>
      </c>
      <c r="J78" s="42">
        <v>16.67</v>
      </c>
      <c r="K78" s="42">
        <v>1.0</v>
      </c>
      <c r="L78" s="42">
        <v>3.333</v>
      </c>
      <c r="M78" s="42">
        <v>0.0</v>
      </c>
      <c r="N78" s="42">
        <v>0.0</v>
      </c>
    </row>
    <row r="79" ht="15.75" customHeight="1">
      <c r="A79" s="43" t="s">
        <v>47</v>
      </c>
      <c r="B79" s="44">
        <v>53.0</v>
      </c>
      <c r="C79" s="45">
        <v>10.0</v>
      </c>
      <c r="D79" s="45">
        <v>18.87</v>
      </c>
      <c r="E79" s="45">
        <v>5.0</v>
      </c>
      <c r="F79" s="45">
        <v>9.434</v>
      </c>
      <c r="G79" s="45">
        <v>33.0</v>
      </c>
      <c r="H79" s="45">
        <v>62.26</v>
      </c>
      <c r="I79" s="45">
        <v>5.0</v>
      </c>
      <c r="J79" s="45">
        <v>9.434</v>
      </c>
      <c r="K79" s="45">
        <v>0.0</v>
      </c>
      <c r="L79" s="45">
        <v>0.0</v>
      </c>
      <c r="M79" s="45">
        <v>0.0</v>
      </c>
      <c r="N79" s="45">
        <v>0.0</v>
      </c>
    </row>
    <row r="80" ht="15.75" customHeight="1">
      <c r="A80" s="40" t="s">
        <v>48</v>
      </c>
      <c r="B80" s="41">
        <v>35.0</v>
      </c>
      <c r="C80" s="42">
        <v>6.0</v>
      </c>
      <c r="D80" s="42">
        <v>17.14</v>
      </c>
      <c r="E80" s="42">
        <v>3.0</v>
      </c>
      <c r="F80" s="42">
        <v>8.571</v>
      </c>
      <c r="G80" s="42">
        <v>18.0</v>
      </c>
      <c r="H80" s="42">
        <v>51.43</v>
      </c>
      <c r="I80" s="42">
        <v>5.0</v>
      </c>
      <c r="J80" s="42">
        <v>14.29</v>
      </c>
      <c r="K80" s="42">
        <v>3.0</v>
      </c>
      <c r="L80" s="42">
        <v>8.571</v>
      </c>
      <c r="M80" s="42">
        <v>0.0</v>
      </c>
      <c r="N80" s="42">
        <v>0.0</v>
      </c>
    </row>
    <row r="81" ht="15.75" customHeight="1">
      <c r="A81" s="43" t="s">
        <v>49</v>
      </c>
      <c r="B81" s="44">
        <v>49.0</v>
      </c>
      <c r="C81" s="45">
        <v>7.0</v>
      </c>
      <c r="D81" s="45">
        <v>14.29</v>
      </c>
      <c r="E81" s="45">
        <v>10.0</v>
      </c>
      <c r="F81" s="45">
        <v>20.41</v>
      </c>
      <c r="G81" s="45">
        <v>26.0</v>
      </c>
      <c r="H81" s="45">
        <v>53.06</v>
      </c>
      <c r="I81" s="45">
        <v>5.0</v>
      </c>
      <c r="J81" s="45">
        <v>10.2</v>
      </c>
      <c r="K81" s="45">
        <v>1.0</v>
      </c>
      <c r="L81" s="45">
        <v>2.041</v>
      </c>
      <c r="M81" s="45">
        <v>0.0</v>
      </c>
      <c r="N81" s="45">
        <v>0.0</v>
      </c>
    </row>
    <row r="82" ht="15.75" customHeight="1">
      <c r="A82" s="40" t="s">
        <v>50</v>
      </c>
      <c r="B82" s="41">
        <v>53.0</v>
      </c>
      <c r="C82" s="42">
        <v>20.0</v>
      </c>
      <c r="D82" s="42">
        <v>37.74</v>
      </c>
      <c r="E82" s="42">
        <v>7.0</v>
      </c>
      <c r="F82" s="42">
        <v>13.21</v>
      </c>
      <c r="G82" s="42">
        <v>25.0</v>
      </c>
      <c r="H82" s="42">
        <v>47.17</v>
      </c>
      <c r="I82" s="42">
        <v>1.0</v>
      </c>
      <c r="J82" s="42">
        <v>1.887</v>
      </c>
      <c r="K82" s="42">
        <v>0.0</v>
      </c>
      <c r="L82" s="42">
        <v>0.0</v>
      </c>
      <c r="M82" s="42">
        <v>0.0</v>
      </c>
      <c r="N82" s="42">
        <v>0.0</v>
      </c>
    </row>
    <row r="83" ht="15.75" customHeight="1">
      <c r="A83" s="43" t="s">
        <v>51</v>
      </c>
      <c r="B83" s="44">
        <v>62.0</v>
      </c>
      <c r="C83" s="45">
        <v>16.0</v>
      </c>
      <c r="D83" s="45">
        <v>25.81</v>
      </c>
      <c r="E83" s="45">
        <v>4.0</v>
      </c>
      <c r="F83" s="45">
        <v>6.452</v>
      </c>
      <c r="G83" s="45">
        <v>38.0</v>
      </c>
      <c r="H83" s="45">
        <v>61.29</v>
      </c>
      <c r="I83" s="45">
        <v>3.0</v>
      </c>
      <c r="J83" s="45">
        <v>4.839</v>
      </c>
      <c r="K83" s="45">
        <v>1.0</v>
      </c>
      <c r="L83" s="45">
        <v>1.613</v>
      </c>
      <c r="M83" s="45">
        <v>0.0</v>
      </c>
      <c r="N83" s="45">
        <v>0.0</v>
      </c>
    </row>
    <row r="84" ht="15.75" customHeight="1">
      <c r="A84" s="40" t="s">
        <v>52</v>
      </c>
      <c r="B84" s="41">
        <v>22.0</v>
      </c>
      <c r="C84" s="42">
        <v>7.0</v>
      </c>
      <c r="D84" s="42">
        <v>31.82</v>
      </c>
      <c r="E84" s="42">
        <v>3.0</v>
      </c>
      <c r="F84" s="42">
        <v>13.64</v>
      </c>
      <c r="G84" s="42">
        <v>9.0</v>
      </c>
      <c r="H84" s="42">
        <v>40.91</v>
      </c>
      <c r="I84" s="42">
        <v>3.0</v>
      </c>
      <c r="J84" s="42">
        <v>13.64</v>
      </c>
      <c r="K84" s="42">
        <v>0.0</v>
      </c>
      <c r="L84" s="42">
        <v>0.0</v>
      </c>
      <c r="M84" s="42">
        <v>0.0</v>
      </c>
      <c r="N84" s="42">
        <v>0.0</v>
      </c>
    </row>
    <row r="85" ht="15.75" customHeight="1">
      <c r="A85" s="43" t="s">
        <v>53</v>
      </c>
      <c r="B85" s="44">
        <v>22.0</v>
      </c>
      <c r="C85" s="45">
        <v>5.0</v>
      </c>
      <c r="D85" s="45">
        <v>22.73</v>
      </c>
      <c r="E85" s="45">
        <v>5.0</v>
      </c>
      <c r="F85" s="45">
        <v>22.73</v>
      </c>
      <c r="G85" s="45">
        <v>12.0</v>
      </c>
      <c r="H85" s="45">
        <v>54.55</v>
      </c>
      <c r="I85" s="45">
        <v>0.0</v>
      </c>
      <c r="J85" s="45">
        <v>0.0</v>
      </c>
      <c r="K85" s="45">
        <v>0.0</v>
      </c>
      <c r="L85" s="45">
        <v>0.0</v>
      </c>
      <c r="M85" s="45">
        <v>0.0</v>
      </c>
      <c r="N85" s="45">
        <v>0.0</v>
      </c>
    </row>
    <row r="86" ht="15.75" customHeight="1">
      <c r="A86" s="40" t="s">
        <v>54</v>
      </c>
      <c r="B86" s="41">
        <v>10.0</v>
      </c>
      <c r="C86" s="42">
        <v>2.0</v>
      </c>
      <c r="D86" s="42">
        <v>20.0</v>
      </c>
      <c r="E86" s="42">
        <v>5.0</v>
      </c>
      <c r="F86" s="42">
        <v>50.0</v>
      </c>
      <c r="G86" s="42">
        <v>3.0</v>
      </c>
      <c r="H86" s="42">
        <v>30.0</v>
      </c>
      <c r="I86" s="42">
        <v>0.0</v>
      </c>
      <c r="J86" s="42">
        <v>0.0</v>
      </c>
      <c r="K86" s="42">
        <v>0.0</v>
      </c>
      <c r="L86" s="42">
        <v>0.0</v>
      </c>
      <c r="M86" s="42">
        <v>0.0</v>
      </c>
      <c r="N86" s="42">
        <v>0.0</v>
      </c>
    </row>
    <row r="87" ht="15.75" customHeight="1">
      <c r="A87" s="43" t="s">
        <v>55</v>
      </c>
      <c r="B87" s="46">
        <v>7.0</v>
      </c>
      <c r="C87" s="47">
        <v>1.0</v>
      </c>
      <c r="D87" s="47">
        <v>14.29</v>
      </c>
      <c r="E87" s="47">
        <v>1.0</v>
      </c>
      <c r="F87" s="47">
        <v>14.29</v>
      </c>
      <c r="G87" s="47">
        <v>4.0</v>
      </c>
      <c r="H87" s="47">
        <v>57.14</v>
      </c>
      <c r="I87" s="47">
        <v>1.0</v>
      </c>
      <c r="J87" s="47">
        <v>14.29</v>
      </c>
      <c r="K87" s="47">
        <v>0.0</v>
      </c>
      <c r="L87" s="47">
        <v>0.0</v>
      </c>
      <c r="M87" s="47">
        <v>0.0</v>
      </c>
      <c r="N87" s="47">
        <v>0.0</v>
      </c>
    </row>
    <row r="88" ht="15.75" customHeight="1">
      <c r="A88" s="48" t="s">
        <v>56</v>
      </c>
      <c r="B88" s="48">
        <v>411.0</v>
      </c>
      <c r="C88" s="48">
        <v>61.0</v>
      </c>
      <c r="D88" s="48">
        <v>14.84</v>
      </c>
      <c r="E88" s="48">
        <v>49.0</v>
      </c>
      <c r="F88" s="48">
        <v>11.92</v>
      </c>
      <c r="G88" s="48">
        <v>210.0</v>
      </c>
      <c r="H88" s="48">
        <v>51.09</v>
      </c>
      <c r="I88" s="48">
        <v>68.0</v>
      </c>
      <c r="J88" s="48">
        <v>16.55</v>
      </c>
      <c r="K88" s="48">
        <v>22.0</v>
      </c>
      <c r="L88" s="48">
        <v>5.352</v>
      </c>
      <c r="M88" s="48">
        <v>1.0</v>
      </c>
      <c r="N88" s="48">
        <v>0.243</v>
      </c>
    </row>
    <row r="89" ht="15.75" customHeight="1">
      <c r="A89" s="49" t="s">
        <v>57</v>
      </c>
      <c r="B89" s="49">
        <v>523.0</v>
      </c>
      <c r="C89" s="49">
        <v>89.0</v>
      </c>
      <c r="D89" s="49">
        <v>17.02</v>
      </c>
      <c r="E89" s="49">
        <v>61.0</v>
      </c>
      <c r="F89" s="49">
        <v>11.66</v>
      </c>
      <c r="G89" s="49">
        <v>274.0</v>
      </c>
      <c r="H89" s="49">
        <v>52.39</v>
      </c>
      <c r="I89" s="49">
        <v>75.0</v>
      </c>
      <c r="J89" s="49">
        <v>14.34</v>
      </c>
      <c r="K89" s="49">
        <v>23.0</v>
      </c>
      <c r="L89" s="49">
        <v>4.397</v>
      </c>
      <c r="M89" s="49">
        <v>1.0</v>
      </c>
      <c r="N89" s="49">
        <v>0.191</v>
      </c>
    </row>
    <row r="90" ht="15.75" customHeight="1">
      <c r="A90" s="50" t="s">
        <v>58</v>
      </c>
      <c r="B90" s="50">
        <v>540.0</v>
      </c>
      <c r="C90" s="50">
        <v>92.0</v>
      </c>
      <c r="D90" s="50">
        <v>17.04</v>
      </c>
      <c r="E90" s="50">
        <v>67.0</v>
      </c>
      <c r="F90" s="50">
        <v>12.41</v>
      </c>
      <c r="G90" s="50">
        <v>281.0</v>
      </c>
      <c r="H90" s="50">
        <v>52.04</v>
      </c>
      <c r="I90" s="50">
        <v>76.0</v>
      </c>
      <c r="J90" s="50">
        <v>14.07</v>
      </c>
      <c r="K90" s="50">
        <v>23.0</v>
      </c>
      <c r="L90" s="50">
        <v>4.259</v>
      </c>
      <c r="M90" s="50">
        <v>1.0</v>
      </c>
      <c r="N90" s="50">
        <v>0.185</v>
      </c>
    </row>
    <row r="91" ht="15.75" customHeight="1">
      <c r="A91" s="51" t="s">
        <v>59</v>
      </c>
      <c r="B91" s="51">
        <v>554.0</v>
      </c>
      <c r="C91" s="51">
        <v>92.0</v>
      </c>
      <c r="D91" s="51">
        <v>16.61</v>
      </c>
      <c r="E91" s="51">
        <v>67.0</v>
      </c>
      <c r="F91" s="51">
        <v>12.09</v>
      </c>
      <c r="G91" s="51">
        <v>294.0</v>
      </c>
      <c r="H91" s="51">
        <v>53.07</v>
      </c>
      <c r="I91" s="51">
        <v>77.0</v>
      </c>
      <c r="J91" s="51">
        <v>13.9</v>
      </c>
      <c r="K91" s="51">
        <v>23.0</v>
      </c>
      <c r="L91" s="51">
        <v>4.153</v>
      </c>
      <c r="M91" s="51">
        <v>1.0</v>
      </c>
      <c r="N91" s="51">
        <v>0.181</v>
      </c>
    </row>
    <row r="92" ht="15.75" customHeight="1">
      <c r="A92" s="38">
        <f>+A63+1</f>
        <v>44880</v>
      </c>
      <c r="B92" s="39"/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</row>
    <row r="93" ht="15.75" customHeight="1">
      <c r="A93" s="40" t="s">
        <v>32</v>
      </c>
      <c r="B93" s="41">
        <v>9.0</v>
      </c>
      <c r="C93" s="42">
        <v>3.0</v>
      </c>
      <c r="D93" s="42">
        <v>33.33</v>
      </c>
      <c r="E93" s="42">
        <v>0.0</v>
      </c>
      <c r="F93" s="42">
        <v>0.0</v>
      </c>
      <c r="G93" s="42">
        <v>3.0</v>
      </c>
      <c r="H93" s="42">
        <v>33.33</v>
      </c>
      <c r="I93" s="42">
        <v>1.0</v>
      </c>
      <c r="J93" s="42">
        <v>11.11</v>
      </c>
      <c r="K93" s="42">
        <v>2.0</v>
      </c>
      <c r="L93" s="42">
        <v>22.22</v>
      </c>
      <c r="M93" s="42">
        <v>0.0</v>
      </c>
      <c r="N93" s="42">
        <v>0.0</v>
      </c>
    </row>
    <row r="94" ht="15.75" customHeight="1">
      <c r="A94" s="43" t="s">
        <v>33</v>
      </c>
      <c r="B94" s="44">
        <v>4.0</v>
      </c>
      <c r="C94" s="45">
        <v>1.0</v>
      </c>
      <c r="D94" s="45">
        <v>25.0</v>
      </c>
      <c r="E94" s="45">
        <v>0.0</v>
      </c>
      <c r="F94" s="45">
        <v>0.0</v>
      </c>
      <c r="G94" s="45">
        <v>3.0</v>
      </c>
      <c r="H94" s="45">
        <v>75.0</v>
      </c>
      <c r="I94" s="45">
        <v>0.0</v>
      </c>
      <c r="J94" s="45">
        <v>0.0</v>
      </c>
      <c r="K94" s="45">
        <v>0.0</v>
      </c>
      <c r="L94" s="45">
        <v>0.0</v>
      </c>
      <c r="M94" s="45">
        <v>0.0</v>
      </c>
      <c r="N94" s="45">
        <v>0.0</v>
      </c>
    </row>
    <row r="95" ht="15.75" customHeight="1">
      <c r="A95" s="40" t="s">
        <v>34</v>
      </c>
      <c r="B95" s="41">
        <v>2.0</v>
      </c>
      <c r="C95" s="42">
        <v>0.0</v>
      </c>
      <c r="D95" s="42">
        <v>0.0</v>
      </c>
      <c r="E95" s="42">
        <v>1.0</v>
      </c>
      <c r="F95" s="42">
        <v>50.0</v>
      </c>
      <c r="G95" s="42">
        <v>1.0</v>
      </c>
      <c r="H95" s="42">
        <v>50.0</v>
      </c>
      <c r="I95" s="42">
        <v>0.0</v>
      </c>
      <c r="J95" s="42">
        <v>0.0</v>
      </c>
      <c r="K95" s="42">
        <v>0.0</v>
      </c>
      <c r="L95" s="42">
        <v>0.0</v>
      </c>
      <c r="M95" s="42">
        <v>0.0</v>
      </c>
      <c r="N95" s="42">
        <v>0.0</v>
      </c>
    </row>
    <row r="96" ht="15.75" customHeight="1">
      <c r="A96" s="43" t="s">
        <v>35</v>
      </c>
      <c r="B96" s="44">
        <v>2.0</v>
      </c>
      <c r="C96" s="45">
        <v>0.0</v>
      </c>
      <c r="D96" s="45">
        <v>0.0</v>
      </c>
      <c r="E96" s="45">
        <v>0.0</v>
      </c>
      <c r="F96" s="45">
        <v>0.0</v>
      </c>
      <c r="G96" s="45">
        <v>2.0</v>
      </c>
      <c r="H96" s="45">
        <v>100.0</v>
      </c>
      <c r="I96" s="45">
        <v>0.0</v>
      </c>
      <c r="J96" s="45">
        <v>0.0</v>
      </c>
      <c r="K96" s="45">
        <v>0.0</v>
      </c>
      <c r="L96" s="45">
        <v>0.0</v>
      </c>
      <c r="M96" s="45">
        <v>0.0</v>
      </c>
      <c r="N96" s="45">
        <v>0.0</v>
      </c>
    </row>
    <row r="97" ht="15.75" customHeight="1">
      <c r="A97" s="40" t="s">
        <v>36</v>
      </c>
      <c r="B97" s="41">
        <v>1.0</v>
      </c>
      <c r="C97" s="42">
        <v>0.0</v>
      </c>
      <c r="D97" s="42">
        <v>0.0</v>
      </c>
      <c r="E97" s="42">
        <v>0.0</v>
      </c>
      <c r="F97" s="42">
        <v>0.0</v>
      </c>
      <c r="G97" s="42">
        <v>1.0</v>
      </c>
      <c r="H97" s="42">
        <v>100.0</v>
      </c>
      <c r="I97" s="42">
        <v>0.0</v>
      </c>
      <c r="J97" s="42">
        <v>0.0</v>
      </c>
      <c r="K97" s="42">
        <v>0.0</v>
      </c>
      <c r="L97" s="42">
        <v>0.0</v>
      </c>
      <c r="M97" s="42">
        <v>0.0</v>
      </c>
      <c r="N97" s="42">
        <v>0.0</v>
      </c>
    </row>
    <row r="98" ht="15.75" customHeight="1">
      <c r="A98" s="43" t="s">
        <v>37</v>
      </c>
      <c r="B98" s="44">
        <v>6.0</v>
      </c>
      <c r="C98" s="45">
        <v>0.0</v>
      </c>
      <c r="D98" s="45">
        <v>0.0</v>
      </c>
      <c r="E98" s="45">
        <v>0.0</v>
      </c>
      <c r="F98" s="45">
        <v>0.0</v>
      </c>
      <c r="G98" s="45">
        <v>5.0</v>
      </c>
      <c r="H98" s="45">
        <v>83.33</v>
      </c>
      <c r="I98" s="45">
        <v>0.0</v>
      </c>
      <c r="J98" s="45">
        <v>0.0</v>
      </c>
      <c r="K98" s="45">
        <v>1.0</v>
      </c>
      <c r="L98" s="45">
        <v>16.67</v>
      </c>
      <c r="M98" s="45">
        <v>0.0</v>
      </c>
      <c r="N98" s="45">
        <v>0.0</v>
      </c>
    </row>
    <row r="99" ht="15.75" customHeight="1">
      <c r="A99" s="40" t="s">
        <v>38</v>
      </c>
      <c r="B99" s="41">
        <v>9.0</v>
      </c>
      <c r="C99" s="42">
        <v>0.0</v>
      </c>
      <c r="D99" s="42">
        <v>0.0</v>
      </c>
      <c r="E99" s="42">
        <v>0.0</v>
      </c>
      <c r="F99" s="42">
        <v>0.0</v>
      </c>
      <c r="G99" s="42">
        <v>7.0</v>
      </c>
      <c r="H99" s="42">
        <v>77.78</v>
      </c>
      <c r="I99" s="42">
        <v>2.0</v>
      </c>
      <c r="J99" s="42">
        <v>22.22</v>
      </c>
      <c r="K99" s="42">
        <v>0.0</v>
      </c>
      <c r="L99" s="42">
        <v>0.0</v>
      </c>
      <c r="M99" s="42">
        <v>0.0</v>
      </c>
      <c r="N99" s="42">
        <v>0.0</v>
      </c>
    </row>
    <row r="100" ht="15.75" customHeight="1">
      <c r="A100" s="43" t="s">
        <v>39</v>
      </c>
      <c r="B100" s="44">
        <v>11.0</v>
      </c>
      <c r="C100" s="45">
        <v>1.0</v>
      </c>
      <c r="D100" s="45">
        <v>9.091</v>
      </c>
      <c r="E100" s="45">
        <v>0.0</v>
      </c>
      <c r="F100" s="45">
        <v>0.0</v>
      </c>
      <c r="G100" s="45">
        <v>8.0</v>
      </c>
      <c r="H100" s="45">
        <v>72.73</v>
      </c>
      <c r="I100" s="45">
        <v>2.0</v>
      </c>
      <c r="J100" s="45">
        <v>18.18</v>
      </c>
      <c r="K100" s="45">
        <v>0.0</v>
      </c>
      <c r="L100" s="45">
        <v>0.0</v>
      </c>
      <c r="M100" s="45">
        <v>0.0</v>
      </c>
      <c r="N100" s="45">
        <v>0.0</v>
      </c>
    </row>
    <row r="101" ht="15.75" customHeight="1">
      <c r="A101" s="40" t="s">
        <v>40</v>
      </c>
      <c r="B101" s="41">
        <v>36.0</v>
      </c>
      <c r="C101" s="42">
        <v>2.0</v>
      </c>
      <c r="D101" s="42">
        <v>5.556</v>
      </c>
      <c r="E101" s="42">
        <v>1.0</v>
      </c>
      <c r="F101" s="42">
        <v>2.778</v>
      </c>
      <c r="G101" s="42">
        <v>27.0</v>
      </c>
      <c r="H101" s="42">
        <v>75.0</v>
      </c>
      <c r="I101" s="42">
        <v>5.0</v>
      </c>
      <c r="J101" s="42">
        <v>13.89</v>
      </c>
      <c r="K101" s="42">
        <v>1.0</v>
      </c>
      <c r="L101" s="42">
        <v>2.778</v>
      </c>
      <c r="M101" s="42">
        <v>0.0</v>
      </c>
      <c r="N101" s="42">
        <v>0.0</v>
      </c>
    </row>
    <row r="102" ht="15.75" customHeight="1">
      <c r="A102" s="43" t="s">
        <v>41</v>
      </c>
      <c r="B102" s="44">
        <v>24.0</v>
      </c>
      <c r="C102" s="45">
        <v>0.0</v>
      </c>
      <c r="D102" s="45">
        <v>0.0</v>
      </c>
      <c r="E102" s="45">
        <v>1.0</v>
      </c>
      <c r="F102" s="45">
        <v>4.167</v>
      </c>
      <c r="G102" s="45">
        <v>17.0</v>
      </c>
      <c r="H102" s="45">
        <v>70.83</v>
      </c>
      <c r="I102" s="45">
        <v>3.0</v>
      </c>
      <c r="J102" s="45">
        <v>12.5</v>
      </c>
      <c r="K102" s="45">
        <v>3.0</v>
      </c>
      <c r="L102" s="45">
        <v>12.5</v>
      </c>
      <c r="M102" s="45">
        <v>0.0</v>
      </c>
      <c r="N102" s="45">
        <v>0.0</v>
      </c>
    </row>
    <row r="103" ht="15.75" customHeight="1">
      <c r="A103" s="40" t="s">
        <v>42</v>
      </c>
      <c r="B103" s="41">
        <v>25.0</v>
      </c>
      <c r="C103" s="42">
        <v>4.0</v>
      </c>
      <c r="D103" s="42">
        <v>16.0</v>
      </c>
      <c r="E103" s="42">
        <v>1.0</v>
      </c>
      <c r="F103" s="42">
        <v>4.0</v>
      </c>
      <c r="G103" s="42">
        <v>13.0</v>
      </c>
      <c r="H103" s="42">
        <v>52.0</v>
      </c>
      <c r="I103" s="42">
        <v>3.0</v>
      </c>
      <c r="J103" s="42">
        <v>12.0</v>
      </c>
      <c r="K103" s="42">
        <v>4.0</v>
      </c>
      <c r="L103" s="42">
        <v>16.0</v>
      </c>
      <c r="M103" s="42">
        <v>0.0</v>
      </c>
      <c r="N103" s="42">
        <v>0.0</v>
      </c>
    </row>
    <row r="104" ht="15.75" customHeight="1">
      <c r="A104" s="43" t="s">
        <v>43</v>
      </c>
      <c r="B104" s="44">
        <v>23.0</v>
      </c>
      <c r="C104" s="45">
        <v>2.0</v>
      </c>
      <c r="D104" s="45">
        <v>8.696</v>
      </c>
      <c r="E104" s="45">
        <v>0.0</v>
      </c>
      <c r="F104" s="45">
        <v>0.0</v>
      </c>
      <c r="G104" s="45">
        <v>16.0</v>
      </c>
      <c r="H104" s="45">
        <v>69.57</v>
      </c>
      <c r="I104" s="45">
        <v>4.0</v>
      </c>
      <c r="J104" s="45">
        <v>17.39</v>
      </c>
      <c r="K104" s="45">
        <v>1.0</v>
      </c>
      <c r="L104" s="45">
        <v>4.348</v>
      </c>
      <c r="M104" s="45">
        <v>0.0</v>
      </c>
      <c r="N104" s="45">
        <v>0.0</v>
      </c>
    </row>
    <row r="105" ht="15.75" customHeight="1">
      <c r="A105" s="40" t="s">
        <v>44</v>
      </c>
      <c r="B105" s="41">
        <v>31.0</v>
      </c>
      <c r="C105" s="42">
        <v>4.0</v>
      </c>
      <c r="D105" s="42">
        <v>12.9</v>
      </c>
      <c r="E105" s="42">
        <v>0.0</v>
      </c>
      <c r="F105" s="42">
        <v>0.0</v>
      </c>
      <c r="G105" s="42">
        <v>18.0</v>
      </c>
      <c r="H105" s="42">
        <v>58.06</v>
      </c>
      <c r="I105" s="42">
        <v>6.0</v>
      </c>
      <c r="J105" s="42">
        <v>19.35</v>
      </c>
      <c r="K105" s="42">
        <v>3.0</v>
      </c>
      <c r="L105" s="42">
        <v>9.677</v>
      </c>
      <c r="M105" s="42">
        <v>0.0</v>
      </c>
      <c r="N105" s="42">
        <v>0.0</v>
      </c>
    </row>
    <row r="106" ht="15.75" customHeight="1">
      <c r="A106" s="43" t="s">
        <v>45</v>
      </c>
      <c r="B106" s="44">
        <v>25.0</v>
      </c>
      <c r="C106" s="45">
        <v>5.0</v>
      </c>
      <c r="D106" s="45">
        <v>20.0</v>
      </c>
      <c r="E106" s="45">
        <v>1.0</v>
      </c>
      <c r="F106" s="45">
        <v>4.0</v>
      </c>
      <c r="G106" s="45">
        <v>9.0</v>
      </c>
      <c r="H106" s="45">
        <v>36.0</v>
      </c>
      <c r="I106" s="45">
        <v>9.0</v>
      </c>
      <c r="J106" s="45">
        <v>36.0</v>
      </c>
      <c r="K106" s="45">
        <v>1.0</v>
      </c>
      <c r="L106" s="45">
        <v>4.0</v>
      </c>
      <c r="M106" s="45">
        <v>0.0</v>
      </c>
      <c r="N106" s="45">
        <v>0.0</v>
      </c>
    </row>
    <row r="107" ht="15.75" customHeight="1">
      <c r="A107" s="40" t="s">
        <v>46</v>
      </c>
      <c r="B107" s="41">
        <v>32.0</v>
      </c>
      <c r="C107" s="42">
        <v>5.0</v>
      </c>
      <c r="D107" s="42">
        <v>15.63</v>
      </c>
      <c r="E107" s="42">
        <v>5.0</v>
      </c>
      <c r="F107" s="42">
        <v>15.63</v>
      </c>
      <c r="G107" s="42">
        <v>13.0</v>
      </c>
      <c r="H107" s="42">
        <v>40.63</v>
      </c>
      <c r="I107" s="42">
        <v>8.0</v>
      </c>
      <c r="J107" s="42">
        <v>25.0</v>
      </c>
      <c r="K107" s="42">
        <v>1.0</v>
      </c>
      <c r="L107" s="42">
        <v>3.125</v>
      </c>
      <c r="M107" s="42">
        <v>0.0</v>
      </c>
      <c r="N107" s="42">
        <v>0.0</v>
      </c>
    </row>
    <row r="108" ht="15.75" customHeight="1">
      <c r="A108" s="43" t="s">
        <v>47</v>
      </c>
      <c r="B108" s="44">
        <v>42.0</v>
      </c>
      <c r="C108" s="45">
        <v>3.0</v>
      </c>
      <c r="D108" s="45">
        <v>7.143</v>
      </c>
      <c r="E108" s="45">
        <v>3.0</v>
      </c>
      <c r="F108" s="45">
        <v>7.143</v>
      </c>
      <c r="G108" s="45">
        <v>28.0</v>
      </c>
      <c r="H108" s="45">
        <v>66.67</v>
      </c>
      <c r="I108" s="45">
        <v>6.0</v>
      </c>
      <c r="J108" s="45">
        <v>14.29</v>
      </c>
      <c r="K108" s="45">
        <v>2.0</v>
      </c>
      <c r="L108" s="45">
        <v>4.762</v>
      </c>
      <c r="M108" s="45">
        <v>0.0</v>
      </c>
      <c r="N108" s="45">
        <v>0.0</v>
      </c>
    </row>
    <row r="109" ht="15.75" customHeight="1">
      <c r="A109" s="40" t="s">
        <v>48</v>
      </c>
      <c r="B109" s="41">
        <v>47.0</v>
      </c>
      <c r="C109" s="42">
        <v>9.0</v>
      </c>
      <c r="D109" s="42">
        <v>19.15</v>
      </c>
      <c r="E109" s="42">
        <v>4.0</v>
      </c>
      <c r="F109" s="42">
        <v>8.511</v>
      </c>
      <c r="G109" s="42">
        <v>26.0</v>
      </c>
      <c r="H109" s="42">
        <v>55.32</v>
      </c>
      <c r="I109" s="42">
        <v>8.0</v>
      </c>
      <c r="J109" s="42">
        <v>17.02</v>
      </c>
      <c r="K109" s="42">
        <v>0.0</v>
      </c>
      <c r="L109" s="42">
        <v>0.0</v>
      </c>
      <c r="M109" s="42">
        <v>0.0</v>
      </c>
      <c r="N109" s="42">
        <v>0.0</v>
      </c>
    </row>
    <row r="110" ht="15.75" customHeight="1">
      <c r="A110" s="43" t="s">
        <v>49</v>
      </c>
      <c r="B110" s="44">
        <v>44.0</v>
      </c>
      <c r="C110" s="45">
        <v>14.0</v>
      </c>
      <c r="D110" s="45">
        <v>31.82</v>
      </c>
      <c r="E110" s="45">
        <v>4.0</v>
      </c>
      <c r="F110" s="45">
        <v>9.091</v>
      </c>
      <c r="G110" s="45">
        <v>19.0</v>
      </c>
      <c r="H110" s="45">
        <v>43.18</v>
      </c>
      <c r="I110" s="45">
        <v>7.0</v>
      </c>
      <c r="J110" s="45">
        <v>15.91</v>
      </c>
      <c r="K110" s="45">
        <v>0.0</v>
      </c>
      <c r="L110" s="45">
        <v>0.0</v>
      </c>
      <c r="M110" s="45">
        <v>0.0</v>
      </c>
      <c r="N110" s="45">
        <v>0.0</v>
      </c>
    </row>
    <row r="111" ht="15.75" customHeight="1">
      <c r="A111" s="40" t="s">
        <v>50</v>
      </c>
      <c r="B111" s="41">
        <v>61.0</v>
      </c>
      <c r="C111" s="42">
        <v>27.0</v>
      </c>
      <c r="D111" s="42">
        <v>44.26</v>
      </c>
      <c r="E111" s="42">
        <v>9.0</v>
      </c>
      <c r="F111" s="42">
        <v>14.75</v>
      </c>
      <c r="G111" s="42">
        <v>21.0</v>
      </c>
      <c r="H111" s="42">
        <v>34.43</v>
      </c>
      <c r="I111" s="42">
        <v>4.0</v>
      </c>
      <c r="J111" s="42">
        <v>6.557</v>
      </c>
      <c r="K111" s="42">
        <v>0.0</v>
      </c>
      <c r="L111" s="42">
        <v>0.0</v>
      </c>
      <c r="M111" s="42">
        <v>0.0</v>
      </c>
      <c r="N111" s="42">
        <v>0.0</v>
      </c>
    </row>
    <row r="112" ht="15.75" customHeight="1">
      <c r="A112" s="43" t="s">
        <v>51</v>
      </c>
      <c r="B112" s="44">
        <v>37.0</v>
      </c>
      <c r="C112" s="45">
        <v>13.0</v>
      </c>
      <c r="D112" s="45">
        <v>35.14</v>
      </c>
      <c r="E112" s="45">
        <v>6.0</v>
      </c>
      <c r="F112" s="45">
        <v>16.22</v>
      </c>
      <c r="G112" s="45">
        <v>13.0</v>
      </c>
      <c r="H112" s="45">
        <v>35.14</v>
      </c>
      <c r="I112" s="45">
        <v>4.0</v>
      </c>
      <c r="J112" s="45">
        <v>10.81</v>
      </c>
      <c r="K112" s="45">
        <v>1.0</v>
      </c>
      <c r="L112" s="45">
        <v>2.703</v>
      </c>
      <c r="M112" s="45">
        <v>0.0</v>
      </c>
      <c r="N112" s="45">
        <v>0.0</v>
      </c>
    </row>
    <row r="113" ht="15.75" customHeight="1">
      <c r="A113" s="40" t="s">
        <v>52</v>
      </c>
      <c r="B113" s="41">
        <v>24.0</v>
      </c>
      <c r="C113" s="42">
        <v>6.0</v>
      </c>
      <c r="D113" s="42">
        <v>25.0</v>
      </c>
      <c r="E113" s="42">
        <v>3.0</v>
      </c>
      <c r="F113" s="42">
        <v>12.5</v>
      </c>
      <c r="G113" s="42">
        <v>11.0</v>
      </c>
      <c r="H113" s="42">
        <v>45.83</v>
      </c>
      <c r="I113" s="42">
        <v>2.0</v>
      </c>
      <c r="J113" s="42">
        <v>8.333</v>
      </c>
      <c r="K113" s="42">
        <v>2.0</v>
      </c>
      <c r="L113" s="42">
        <v>8.334</v>
      </c>
      <c r="M113" s="42">
        <v>0.0</v>
      </c>
      <c r="N113" s="42">
        <v>0.0</v>
      </c>
    </row>
    <row r="114" ht="15.75" customHeight="1">
      <c r="A114" s="43" t="s">
        <v>53</v>
      </c>
      <c r="B114" s="44">
        <v>21.0</v>
      </c>
      <c r="C114" s="45">
        <v>8.0</v>
      </c>
      <c r="D114" s="45">
        <v>38.1</v>
      </c>
      <c r="E114" s="45">
        <v>4.0</v>
      </c>
      <c r="F114" s="45">
        <v>19.05</v>
      </c>
      <c r="G114" s="45">
        <v>9.0</v>
      </c>
      <c r="H114" s="45">
        <v>42.86</v>
      </c>
      <c r="I114" s="45">
        <v>0.0</v>
      </c>
      <c r="J114" s="45">
        <v>0.0</v>
      </c>
      <c r="K114" s="45">
        <v>0.0</v>
      </c>
      <c r="L114" s="45">
        <v>0.0</v>
      </c>
      <c r="M114" s="45">
        <v>0.0</v>
      </c>
      <c r="N114" s="45">
        <v>0.0</v>
      </c>
    </row>
    <row r="115" ht="15.75" customHeight="1">
      <c r="A115" s="40" t="s">
        <v>54</v>
      </c>
      <c r="B115" s="41">
        <v>20.0</v>
      </c>
      <c r="C115" s="42">
        <v>3.0</v>
      </c>
      <c r="D115" s="42">
        <v>15.0</v>
      </c>
      <c r="E115" s="42">
        <v>2.0</v>
      </c>
      <c r="F115" s="42">
        <v>10.0</v>
      </c>
      <c r="G115" s="42">
        <v>14.0</v>
      </c>
      <c r="H115" s="42">
        <v>70.0</v>
      </c>
      <c r="I115" s="42">
        <v>1.0</v>
      </c>
      <c r="J115" s="42">
        <v>5.0</v>
      </c>
      <c r="K115" s="42">
        <v>0.0</v>
      </c>
      <c r="L115" s="42">
        <v>0.0</v>
      </c>
      <c r="M115" s="42">
        <v>0.0</v>
      </c>
      <c r="N115" s="42">
        <v>0.0</v>
      </c>
    </row>
    <row r="116" ht="15.75" customHeight="1">
      <c r="A116" s="43" t="s">
        <v>55</v>
      </c>
      <c r="B116" s="46">
        <v>10.0</v>
      </c>
      <c r="C116" s="47">
        <v>0.0</v>
      </c>
      <c r="D116" s="47">
        <v>0.0</v>
      </c>
      <c r="E116" s="47">
        <v>0.0</v>
      </c>
      <c r="F116" s="47">
        <v>0.0</v>
      </c>
      <c r="G116" s="47">
        <v>9.0</v>
      </c>
      <c r="H116" s="47">
        <v>90.0</v>
      </c>
      <c r="I116" s="47">
        <v>1.0</v>
      </c>
      <c r="J116" s="47">
        <v>10.0</v>
      </c>
      <c r="K116" s="47">
        <v>0.0</v>
      </c>
      <c r="L116" s="47">
        <v>0.0</v>
      </c>
      <c r="M116" s="47">
        <v>0.0</v>
      </c>
      <c r="N116" s="47">
        <v>0.0</v>
      </c>
    </row>
    <row r="117" ht="15.75" customHeight="1">
      <c r="A117" s="48" t="s">
        <v>56</v>
      </c>
      <c r="B117" s="48">
        <v>401.0</v>
      </c>
      <c r="C117" s="48">
        <v>76.0</v>
      </c>
      <c r="D117" s="48">
        <v>18.95</v>
      </c>
      <c r="E117" s="48">
        <v>29.0</v>
      </c>
      <c r="F117" s="48">
        <v>7.232</v>
      </c>
      <c r="G117" s="48">
        <v>215.0</v>
      </c>
      <c r="H117" s="48">
        <v>53.62</v>
      </c>
      <c r="I117" s="48">
        <v>65.0</v>
      </c>
      <c r="J117" s="48">
        <v>16.21</v>
      </c>
      <c r="K117" s="48">
        <v>16.0</v>
      </c>
      <c r="L117" s="48">
        <v>3.99</v>
      </c>
      <c r="M117" s="48">
        <v>0.0</v>
      </c>
      <c r="N117" s="48">
        <v>0.0</v>
      </c>
    </row>
    <row r="118" ht="15.75" customHeight="1">
      <c r="A118" s="49" t="s">
        <v>57</v>
      </c>
      <c r="B118" s="49">
        <v>492.0</v>
      </c>
      <c r="C118" s="49">
        <v>103.0</v>
      </c>
      <c r="D118" s="49">
        <v>20.93</v>
      </c>
      <c r="E118" s="49">
        <v>42.0</v>
      </c>
      <c r="F118" s="49">
        <v>8.537</v>
      </c>
      <c r="G118" s="49">
        <v>255.0</v>
      </c>
      <c r="H118" s="49">
        <v>51.83</v>
      </c>
      <c r="I118" s="49">
        <v>73.0</v>
      </c>
      <c r="J118" s="49">
        <v>14.84</v>
      </c>
      <c r="K118" s="49">
        <v>19.0</v>
      </c>
      <c r="L118" s="49">
        <v>3.863</v>
      </c>
      <c r="M118" s="49">
        <v>0.0</v>
      </c>
      <c r="N118" s="49">
        <v>0.0</v>
      </c>
    </row>
    <row r="119" ht="15.75" customHeight="1">
      <c r="A119" s="50" t="s">
        <v>58</v>
      </c>
      <c r="B119" s="50">
        <v>522.0</v>
      </c>
      <c r="C119" s="50">
        <v>106.0</v>
      </c>
      <c r="D119" s="50">
        <v>20.31</v>
      </c>
      <c r="E119" s="50">
        <v>44.0</v>
      </c>
      <c r="F119" s="50">
        <v>8.429</v>
      </c>
      <c r="G119" s="50">
        <v>278.0</v>
      </c>
      <c r="H119" s="50">
        <v>53.26</v>
      </c>
      <c r="I119" s="50">
        <v>75.0</v>
      </c>
      <c r="J119" s="50">
        <v>14.37</v>
      </c>
      <c r="K119" s="50">
        <v>19.0</v>
      </c>
      <c r="L119" s="50">
        <v>3.64</v>
      </c>
      <c r="M119" s="50">
        <v>0.0</v>
      </c>
      <c r="N119" s="50">
        <v>0.0</v>
      </c>
    </row>
    <row r="120" ht="15.75" customHeight="1">
      <c r="A120" s="51" t="s">
        <v>59</v>
      </c>
      <c r="B120" s="51">
        <v>546.0</v>
      </c>
      <c r="C120" s="51">
        <v>110.0</v>
      </c>
      <c r="D120" s="51">
        <v>20.15</v>
      </c>
      <c r="E120" s="51">
        <v>45.0</v>
      </c>
      <c r="F120" s="51">
        <v>8.242</v>
      </c>
      <c r="G120" s="51">
        <v>293.0</v>
      </c>
      <c r="H120" s="51">
        <v>53.66</v>
      </c>
      <c r="I120" s="51">
        <v>76.0</v>
      </c>
      <c r="J120" s="51">
        <v>13.92</v>
      </c>
      <c r="K120" s="51">
        <v>22.0</v>
      </c>
      <c r="L120" s="51">
        <v>4.029</v>
      </c>
      <c r="M120" s="51">
        <v>0.0</v>
      </c>
      <c r="N120" s="51">
        <v>0.0</v>
      </c>
    </row>
    <row r="121" ht="15.75" customHeight="1">
      <c r="A121" s="38">
        <f>+A92+1</f>
        <v>44881</v>
      </c>
      <c r="B121" s="39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M121" s="38"/>
      <c r="N121" s="39"/>
    </row>
    <row r="122" ht="15.75" customHeight="1">
      <c r="A122" s="40" t="s">
        <v>32</v>
      </c>
      <c r="B122" s="41">
        <v>0.0</v>
      </c>
      <c r="C122" s="42">
        <v>0.0</v>
      </c>
      <c r="D122" s="42" t="s">
        <v>60</v>
      </c>
      <c r="E122" s="42">
        <v>0.0</v>
      </c>
      <c r="F122" s="42" t="s">
        <v>60</v>
      </c>
      <c r="G122" s="42">
        <v>0.0</v>
      </c>
      <c r="H122" s="42" t="s">
        <v>60</v>
      </c>
      <c r="I122" s="42">
        <v>0.0</v>
      </c>
      <c r="J122" s="42" t="s">
        <v>60</v>
      </c>
      <c r="K122" s="42">
        <v>0.0</v>
      </c>
      <c r="L122" s="42">
        <v>0.0</v>
      </c>
      <c r="M122" s="42">
        <v>0.0</v>
      </c>
      <c r="N122" s="42" t="s">
        <v>60</v>
      </c>
    </row>
    <row r="123" ht="15.75" customHeight="1">
      <c r="A123" s="43" t="s">
        <v>33</v>
      </c>
      <c r="B123" s="44">
        <v>1.0</v>
      </c>
      <c r="C123" s="45">
        <v>0.0</v>
      </c>
      <c r="D123" s="45">
        <v>0.0</v>
      </c>
      <c r="E123" s="45">
        <v>0.0</v>
      </c>
      <c r="F123" s="45">
        <v>0.0</v>
      </c>
      <c r="G123" s="45">
        <v>1.0</v>
      </c>
      <c r="H123" s="45">
        <v>100.0</v>
      </c>
      <c r="I123" s="45">
        <v>0.0</v>
      </c>
      <c r="J123" s="45">
        <v>0.0</v>
      </c>
      <c r="K123" s="45">
        <v>0.0</v>
      </c>
      <c r="L123" s="45">
        <v>0.0</v>
      </c>
      <c r="M123" s="45">
        <v>0.0</v>
      </c>
      <c r="N123" s="45">
        <v>0.0</v>
      </c>
    </row>
    <row r="124" ht="15.75" customHeight="1">
      <c r="A124" s="40" t="s">
        <v>34</v>
      </c>
      <c r="B124" s="41">
        <v>3.0</v>
      </c>
      <c r="C124" s="42">
        <v>0.0</v>
      </c>
      <c r="D124" s="42">
        <v>0.0</v>
      </c>
      <c r="E124" s="42">
        <v>0.0</v>
      </c>
      <c r="F124" s="42">
        <v>0.0</v>
      </c>
      <c r="G124" s="42">
        <v>3.0</v>
      </c>
      <c r="H124" s="42">
        <v>100.0</v>
      </c>
      <c r="I124" s="42">
        <v>0.0</v>
      </c>
      <c r="J124" s="42">
        <v>0.0</v>
      </c>
      <c r="K124" s="42">
        <v>0.0</v>
      </c>
      <c r="L124" s="42">
        <v>0.0</v>
      </c>
      <c r="M124" s="42">
        <v>0.0</v>
      </c>
      <c r="N124" s="42">
        <v>0.0</v>
      </c>
    </row>
    <row r="125" ht="15.75" customHeight="1">
      <c r="A125" s="43" t="s">
        <v>35</v>
      </c>
      <c r="B125" s="44">
        <v>3.0</v>
      </c>
      <c r="C125" s="45">
        <v>0.0</v>
      </c>
      <c r="D125" s="45">
        <v>0.0</v>
      </c>
      <c r="E125" s="45">
        <v>0.0</v>
      </c>
      <c r="F125" s="45">
        <v>0.0</v>
      </c>
      <c r="G125" s="45">
        <v>3.0</v>
      </c>
      <c r="H125" s="45">
        <v>100.0</v>
      </c>
      <c r="I125" s="45">
        <v>0.0</v>
      </c>
      <c r="J125" s="45">
        <v>0.0</v>
      </c>
      <c r="K125" s="45">
        <v>0.0</v>
      </c>
      <c r="L125" s="45">
        <v>0.0</v>
      </c>
      <c r="M125" s="45">
        <v>0.0</v>
      </c>
      <c r="N125" s="45">
        <v>0.0</v>
      </c>
    </row>
    <row r="126" ht="15.75" customHeight="1">
      <c r="A126" s="40" t="s">
        <v>36</v>
      </c>
      <c r="B126" s="41">
        <v>0.0</v>
      </c>
      <c r="C126" s="42">
        <v>0.0</v>
      </c>
      <c r="D126" s="42" t="s">
        <v>60</v>
      </c>
      <c r="E126" s="42">
        <v>0.0</v>
      </c>
      <c r="F126" s="42" t="s">
        <v>60</v>
      </c>
      <c r="G126" s="42">
        <v>0.0</v>
      </c>
      <c r="H126" s="42" t="s">
        <v>60</v>
      </c>
      <c r="I126" s="42">
        <v>0.0</v>
      </c>
      <c r="J126" s="42" t="s">
        <v>60</v>
      </c>
      <c r="K126" s="42">
        <v>0.0</v>
      </c>
      <c r="L126" s="42">
        <v>0.0</v>
      </c>
      <c r="M126" s="42">
        <v>0.0</v>
      </c>
      <c r="N126" s="42" t="s">
        <v>60</v>
      </c>
    </row>
    <row r="127" ht="15.75" customHeight="1">
      <c r="A127" s="43" t="s">
        <v>37</v>
      </c>
      <c r="B127" s="44">
        <v>4.0</v>
      </c>
      <c r="C127" s="45">
        <v>1.0</v>
      </c>
      <c r="D127" s="45">
        <v>25.0</v>
      </c>
      <c r="E127" s="45">
        <v>0.0</v>
      </c>
      <c r="F127" s="45">
        <v>0.0</v>
      </c>
      <c r="G127" s="45">
        <v>3.0</v>
      </c>
      <c r="H127" s="45">
        <v>75.0</v>
      </c>
      <c r="I127" s="45">
        <v>0.0</v>
      </c>
      <c r="J127" s="45">
        <v>0.0</v>
      </c>
      <c r="K127" s="45">
        <v>0.0</v>
      </c>
      <c r="L127" s="45">
        <v>0.0</v>
      </c>
      <c r="M127" s="45">
        <v>0.0</v>
      </c>
      <c r="N127" s="45">
        <v>0.0</v>
      </c>
    </row>
    <row r="128" ht="15.75" customHeight="1">
      <c r="A128" s="40" t="s">
        <v>38</v>
      </c>
      <c r="B128" s="41">
        <v>9.0</v>
      </c>
      <c r="C128" s="42">
        <v>0.0</v>
      </c>
      <c r="D128" s="42">
        <v>0.0</v>
      </c>
      <c r="E128" s="42">
        <v>0.0</v>
      </c>
      <c r="F128" s="42">
        <v>0.0</v>
      </c>
      <c r="G128" s="42">
        <v>7.0</v>
      </c>
      <c r="H128" s="42">
        <v>77.78</v>
      </c>
      <c r="I128" s="42">
        <v>2.0</v>
      </c>
      <c r="J128" s="42">
        <v>22.22</v>
      </c>
      <c r="K128" s="42">
        <v>0.0</v>
      </c>
      <c r="L128" s="42">
        <v>0.0</v>
      </c>
      <c r="M128" s="42">
        <v>0.0</v>
      </c>
      <c r="N128" s="42">
        <v>0.0</v>
      </c>
    </row>
    <row r="129" ht="15.75" customHeight="1">
      <c r="A129" s="43" t="s">
        <v>39</v>
      </c>
      <c r="B129" s="44">
        <v>18.0</v>
      </c>
      <c r="C129" s="45">
        <v>3.0</v>
      </c>
      <c r="D129" s="45">
        <v>16.67</v>
      </c>
      <c r="E129" s="45">
        <v>2.0</v>
      </c>
      <c r="F129" s="45">
        <v>11.11</v>
      </c>
      <c r="G129" s="45">
        <v>9.0</v>
      </c>
      <c r="H129" s="45">
        <v>50.0</v>
      </c>
      <c r="I129" s="45">
        <v>3.0</v>
      </c>
      <c r="J129" s="45">
        <v>16.67</v>
      </c>
      <c r="K129" s="45">
        <v>1.0</v>
      </c>
      <c r="L129" s="45">
        <v>5.556</v>
      </c>
      <c r="M129" s="45">
        <v>0.0</v>
      </c>
      <c r="N129" s="45">
        <v>0.0</v>
      </c>
    </row>
    <row r="130" ht="15.75" customHeight="1">
      <c r="A130" s="40" t="s">
        <v>40</v>
      </c>
      <c r="B130" s="41">
        <v>34.0</v>
      </c>
      <c r="C130" s="42">
        <v>1.0</v>
      </c>
      <c r="D130" s="42">
        <v>2.941</v>
      </c>
      <c r="E130" s="42">
        <v>0.0</v>
      </c>
      <c r="F130" s="42">
        <v>0.0</v>
      </c>
      <c r="G130" s="42">
        <v>26.0</v>
      </c>
      <c r="H130" s="42">
        <v>76.47</v>
      </c>
      <c r="I130" s="42">
        <v>6.0</v>
      </c>
      <c r="J130" s="42">
        <v>17.65</v>
      </c>
      <c r="K130" s="42">
        <v>1.0</v>
      </c>
      <c r="L130" s="42">
        <v>2.941</v>
      </c>
      <c r="M130" s="42">
        <v>0.0</v>
      </c>
      <c r="N130" s="42">
        <v>0.0</v>
      </c>
    </row>
    <row r="131" ht="15.75" customHeight="1">
      <c r="A131" s="43" t="s">
        <v>41</v>
      </c>
      <c r="B131" s="44">
        <v>29.0</v>
      </c>
      <c r="C131" s="45">
        <v>3.0</v>
      </c>
      <c r="D131" s="45">
        <v>10.34</v>
      </c>
      <c r="E131" s="45">
        <v>2.0</v>
      </c>
      <c r="F131" s="45">
        <v>6.897</v>
      </c>
      <c r="G131" s="45">
        <v>16.0</v>
      </c>
      <c r="H131" s="45">
        <v>55.17</v>
      </c>
      <c r="I131" s="45">
        <v>6.0</v>
      </c>
      <c r="J131" s="45">
        <v>20.69</v>
      </c>
      <c r="K131" s="45">
        <v>2.0</v>
      </c>
      <c r="L131" s="45">
        <v>6.897</v>
      </c>
      <c r="M131" s="45">
        <v>0.0</v>
      </c>
      <c r="N131" s="45">
        <v>0.0</v>
      </c>
    </row>
    <row r="132" ht="15.75" customHeight="1">
      <c r="A132" s="40" t="s">
        <v>42</v>
      </c>
      <c r="B132" s="41">
        <v>29.0</v>
      </c>
      <c r="C132" s="42">
        <v>3.0</v>
      </c>
      <c r="D132" s="42">
        <v>10.34</v>
      </c>
      <c r="E132" s="42">
        <v>4.0</v>
      </c>
      <c r="F132" s="42">
        <v>13.79</v>
      </c>
      <c r="G132" s="42">
        <v>17.0</v>
      </c>
      <c r="H132" s="42">
        <v>58.62</v>
      </c>
      <c r="I132" s="42">
        <v>3.0</v>
      </c>
      <c r="J132" s="42">
        <v>10.34</v>
      </c>
      <c r="K132" s="42">
        <v>2.0</v>
      </c>
      <c r="L132" s="42">
        <v>6.897</v>
      </c>
      <c r="M132" s="42">
        <v>0.0</v>
      </c>
      <c r="N132" s="42">
        <v>0.0</v>
      </c>
    </row>
    <row r="133" ht="15.75" customHeight="1">
      <c r="A133" s="43" t="s">
        <v>43</v>
      </c>
      <c r="B133" s="44">
        <v>24.0</v>
      </c>
      <c r="C133" s="45">
        <v>2.0</v>
      </c>
      <c r="D133" s="45">
        <v>8.333</v>
      </c>
      <c r="E133" s="45">
        <v>2.0</v>
      </c>
      <c r="F133" s="45">
        <v>8.333</v>
      </c>
      <c r="G133" s="45">
        <v>13.0</v>
      </c>
      <c r="H133" s="45">
        <v>54.17</v>
      </c>
      <c r="I133" s="45">
        <v>3.0</v>
      </c>
      <c r="J133" s="45">
        <v>12.5</v>
      </c>
      <c r="K133" s="45">
        <v>4.0</v>
      </c>
      <c r="L133" s="45">
        <v>16.667</v>
      </c>
      <c r="M133" s="45">
        <v>0.0</v>
      </c>
      <c r="N133" s="45">
        <v>0.0</v>
      </c>
    </row>
    <row r="134" ht="15.75" customHeight="1">
      <c r="A134" s="40" t="s">
        <v>44</v>
      </c>
      <c r="B134" s="41">
        <v>35.0</v>
      </c>
      <c r="C134" s="42">
        <v>0.0</v>
      </c>
      <c r="D134" s="42">
        <v>0.0</v>
      </c>
      <c r="E134" s="42">
        <v>6.0</v>
      </c>
      <c r="F134" s="42">
        <v>17.14</v>
      </c>
      <c r="G134" s="42">
        <v>18.0</v>
      </c>
      <c r="H134" s="42">
        <v>51.43</v>
      </c>
      <c r="I134" s="42">
        <v>8.0</v>
      </c>
      <c r="J134" s="42">
        <v>22.86</v>
      </c>
      <c r="K134" s="42">
        <v>3.0</v>
      </c>
      <c r="L134" s="42">
        <v>8.571</v>
      </c>
      <c r="M134" s="42">
        <v>0.0</v>
      </c>
      <c r="N134" s="42">
        <v>0.0</v>
      </c>
    </row>
    <row r="135" ht="15.75" customHeight="1">
      <c r="A135" s="43" t="s">
        <v>45</v>
      </c>
      <c r="B135" s="44">
        <v>31.0</v>
      </c>
      <c r="C135" s="45">
        <v>6.0</v>
      </c>
      <c r="D135" s="45">
        <v>19.35</v>
      </c>
      <c r="E135" s="45">
        <v>4.0</v>
      </c>
      <c r="F135" s="45">
        <v>12.9</v>
      </c>
      <c r="G135" s="45">
        <v>14.0</v>
      </c>
      <c r="H135" s="45">
        <v>45.16</v>
      </c>
      <c r="I135" s="45">
        <v>7.0</v>
      </c>
      <c r="J135" s="45">
        <v>22.58</v>
      </c>
      <c r="K135" s="45">
        <v>0.0</v>
      </c>
      <c r="L135" s="45">
        <v>0.0</v>
      </c>
      <c r="M135" s="45">
        <v>0.0</v>
      </c>
      <c r="N135" s="45">
        <v>0.0</v>
      </c>
    </row>
    <row r="136" ht="15.75" customHeight="1">
      <c r="A136" s="40" t="s">
        <v>46</v>
      </c>
      <c r="B136" s="41">
        <v>26.0</v>
      </c>
      <c r="C136" s="42">
        <v>3.0</v>
      </c>
      <c r="D136" s="42">
        <v>11.54</v>
      </c>
      <c r="E136" s="42">
        <v>3.0</v>
      </c>
      <c r="F136" s="42">
        <v>11.54</v>
      </c>
      <c r="G136" s="42">
        <v>12.0</v>
      </c>
      <c r="H136" s="42">
        <v>46.15</v>
      </c>
      <c r="I136" s="42">
        <v>7.0</v>
      </c>
      <c r="J136" s="42">
        <v>26.92</v>
      </c>
      <c r="K136" s="42">
        <v>1.0</v>
      </c>
      <c r="L136" s="42">
        <v>3.846</v>
      </c>
      <c r="M136" s="42">
        <v>0.0</v>
      </c>
      <c r="N136" s="42">
        <v>0.0</v>
      </c>
    </row>
    <row r="137" ht="15.75" customHeight="1">
      <c r="A137" s="43" t="s">
        <v>47</v>
      </c>
      <c r="B137" s="44">
        <v>44.0</v>
      </c>
      <c r="C137" s="45">
        <v>5.0</v>
      </c>
      <c r="D137" s="45">
        <v>11.36</v>
      </c>
      <c r="E137" s="45">
        <v>1.0</v>
      </c>
      <c r="F137" s="45">
        <v>2.273</v>
      </c>
      <c r="G137" s="45">
        <v>28.0</v>
      </c>
      <c r="H137" s="45">
        <v>63.64</v>
      </c>
      <c r="I137" s="45">
        <v>9.0</v>
      </c>
      <c r="J137" s="45">
        <v>20.45</v>
      </c>
      <c r="K137" s="45">
        <v>1.0</v>
      </c>
      <c r="L137" s="45">
        <v>2.273</v>
      </c>
      <c r="M137" s="45">
        <v>0.0</v>
      </c>
      <c r="N137" s="45">
        <v>0.0</v>
      </c>
    </row>
    <row r="138" ht="15.75" customHeight="1">
      <c r="A138" s="40" t="s">
        <v>48</v>
      </c>
      <c r="B138" s="41">
        <v>47.0</v>
      </c>
      <c r="C138" s="42">
        <v>4.0</v>
      </c>
      <c r="D138" s="42">
        <v>8.511</v>
      </c>
      <c r="E138" s="42">
        <v>7.0</v>
      </c>
      <c r="F138" s="42">
        <v>14.89</v>
      </c>
      <c r="G138" s="42">
        <v>24.0</v>
      </c>
      <c r="H138" s="42">
        <v>51.06</v>
      </c>
      <c r="I138" s="42">
        <v>9.0</v>
      </c>
      <c r="J138" s="42">
        <v>19.15</v>
      </c>
      <c r="K138" s="42">
        <v>3.0</v>
      </c>
      <c r="L138" s="42">
        <v>6.383</v>
      </c>
      <c r="M138" s="42">
        <v>0.0</v>
      </c>
      <c r="N138" s="42">
        <v>0.0</v>
      </c>
    </row>
    <row r="139" ht="15.75" customHeight="1">
      <c r="A139" s="43" t="s">
        <v>49</v>
      </c>
      <c r="B139" s="44">
        <v>72.0</v>
      </c>
      <c r="C139" s="45">
        <v>9.0</v>
      </c>
      <c r="D139" s="45">
        <v>12.5</v>
      </c>
      <c r="E139" s="45">
        <v>7.0</v>
      </c>
      <c r="F139" s="45">
        <v>9.722</v>
      </c>
      <c r="G139" s="45">
        <v>48.0</v>
      </c>
      <c r="H139" s="45">
        <v>66.67</v>
      </c>
      <c r="I139" s="45">
        <v>6.0</v>
      </c>
      <c r="J139" s="45">
        <v>8.333</v>
      </c>
      <c r="K139" s="45">
        <v>2.0</v>
      </c>
      <c r="L139" s="45">
        <v>2.778</v>
      </c>
      <c r="M139" s="45">
        <v>0.0</v>
      </c>
      <c r="N139" s="45">
        <v>0.0</v>
      </c>
    </row>
    <row r="140" ht="15.75" customHeight="1">
      <c r="A140" s="40" t="s">
        <v>50</v>
      </c>
      <c r="B140" s="41">
        <v>49.0</v>
      </c>
      <c r="C140" s="42">
        <v>12.0</v>
      </c>
      <c r="D140" s="42">
        <v>24.49</v>
      </c>
      <c r="E140" s="42">
        <v>9.0</v>
      </c>
      <c r="F140" s="42">
        <v>18.37</v>
      </c>
      <c r="G140" s="42">
        <v>22.0</v>
      </c>
      <c r="H140" s="42">
        <v>44.9</v>
      </c>
      <c r="I140" s="42">
        <v>5.0</v>
      </c>
      <c r="J140" s="42">
        <v>10.2</v>
      </c>
      <c r="K140" s="42">
        <v>1.0</v>
      </c>
      <c r="L140" s="42">
        <v>2.041</v>
      </c>
      <c r="M140" s="42">
        <v>0.0</v>
      </c>
      <c r="N140" s="42">
        <v>0.0</v>
      </c>
    </row>
    <row r="141" ht="15.75" customHeight="1">
      <c r="A141" s="43" t="s">
        <v>51</v>
      </c>
      <c r="B141" s="44">
        <v>36.0</v>
      </c>
      <c r="C141" s="45">
        <v>8.0</v>
      </c>
      <c r="D141" s="45">
        <v>22.22</v>
      </c>
      <c r="E141" s="45">
        <v>6.0</v>
      </c>
      <c r="F141" s="45">
        <v>16.67</v>
      </c>
      <c r="G141" s="45">
        <v>19.0</v>
      </c>
      <c r="H141" s="45">
        <v>52.78</v>
      </c>
      <c r="I141" s="45">
        <v>2.0</v>
      </c>
      <c r="J141" s="45">
        <v>5.556</v>
      </c>
      <c r="K141" s="45">
        <v>1.0</v>
      </c>
      <c r="L141" s="45">
        <v>2.778</v>
      </c>
      <c r="M141" s="45">
        <v>0.0</v>
      </c>
      <c r="N141" s="45">
        <v>0.0</v>
      </c>
    </row>
    <row r="142" ht="15.75" customHeight="1">
      <c r="A142" s="40" t="s">
        <v>52</v>
      </c>
      <c r="B142" s="41">
        <v>24.0</v>
      </c>
      <c r="C142" s="42">
        <v>2.0</v>
      </c>
      <c r="D142" s="42">
        <v>8.333</v>
      </c>
      <c r="E142" s="42">
        <v>5.0</v>
      </c>
      <c r="F142" s="42">
        <v>20.83</v>
      </c>
      <c r="G142" s="42">
        <v>14.0</v>
      </c>
      <c r="H142" s="42">
        <v>58.33</v>
      </c>
      <c r="I142" s="42">
        <v>3.0</v>
      </c>
      <c r="J142" s="42">
        <v>12.5</v>
      </c>
      <c r="K142" s="42">
        <v>0.0</v>
      </c>
      <c r="L142" s="42">
        <v>0.0</v>
      </c>
      <c r="M142" s="42">
        <v>0.0</v>
      </c>
      <c r="N142" s="42">
        <v>0.0</v>
      </c>
    </row>
    <row r="143" ht="15.75" customHeight="1">
      <c r="A143" s="43" t="s">
        <v>53</v>
      </c>
      <c r="B143" s="44">
        <v>17.0</v>
      </c>
      <c r="C143" s="45">
        <v>2.0</v>
      </c>
      <c r="D143" s="45">
        <v>11.76</v>
      </c>
      <c r="E143" s="45">
        <v>2.0</v>
      </c>
      <c r="F143" s="45">
        <v>11.76</v>
      </c>
      <c r="G143" s="45">
        <v>10.0</v>
      </c>
      <c r="H143" s="45">
        <v>58.82</v>
      </c>
      <c r="I143" s="45">
        <v>2.0</v>
      </c>
      <c r="J143" s="45">
        <v>11.76</v>
      </c>
      <c r="K143" s="45">
        <v>1.0</v>
      </c>
      <c r="L143" s="45">
        <v>5.882</v>
      </c>
      <c r="M143" s="45">
        <v>0.0</v>
      </c>
      <c r="N143" s="45">
        <v>0.0</v>
      </c>
    </row>
    <row r="144" ht="15.75" customHeight="1">
      <c r="A144" s="40" t="s">
        <v>54</v>
      </c>
      <c r="B144" s="41">
        <v>13.0</v>
      </c>
      <c r="C144" s="42">
        <v>0.0</v>
      </c>
      <c r="D144" s="42">
        <v>0.0</v>
      </c>
      <c r="E144" s="42">
        <v>2.0</v>
      </c>
      <c r="F144" s="42">
        <v>15.38</v>
      </c>
      <c r="G144" s="42">
        <v>11.0</v>
      </c>
      <c r="H144" s="42">
        <v>84.62</v>
      </c>
      <c r="I144" s="42">
        <v>0.0</v>
      </c>
      <c r="J144" s="42">
        <v>0.0</v>
      </c>
      <c r="K144" s="42">
        <v>0.0</v>
      </c>
      <c r="L144" s="42">
        <v>0.0</v>
      </c>
      <c r="M144" s="42">
        <v>0.0</v>
      </c>
      <c r="N144" s="42">
        <v>0.0</v>
      </c>
    </row>
    <row r="145" ht="15.75" customHeight="1">
      <c r="A145" s="43" t="s">
        <v>55</v>
      </c>
      <c r="B145" s="46">
        <v>10.0</v>
      </c>
      <c r="C145" s="47">
        <v>1.0</v>
      </c>
      <c r="D145" s="47">
        <v>10.0</v>
      </c>
      <c r="E145" s="47">
        <v>2.0</v>
      </c>
      <c r="F145" s="47">
        <v>20.0</v>
      </c>
      <c r="G145" s="47">
        <v>7.0</v>
      </c>
      <c r="H145" s="47">
        <v>70.0</v>
      </c>
      <c r="I145" s="47">
        <v>0.0</v>
      </c>
      <c r="J145" s="47">
        <v>0.0</v>
      </c>
      <c r="K145" s="47">
        <v>0.0</v>
      </c>
      <c r="L145" s="47">
        <v>0.0</v>
      </c>
      <c r="M145" s="47">
        <v>0.0</v>
      </c>
      <c r="N145" s="47">
        <v>0.0</v>
      </c>
    </row>
    <row r="146" ht="15.75" customHeight="1">
      <c r="A146" s="48" t="s">
        <v>56</v>
      </c>
      <c r="B146" s="48">
        <v>438.0</v>
      </c>
      <c r="C146" s="48">
        <v>51.0</v>
      </c>
      <c r="D146" s="48">
        <v>11.64</v>
      </c>
      <c r="E146" s="48">
        <v>47.0</v>
      </c>
      <c r="F146" s="48">
        <v>10.73</v>
      </c>
      <c r="G146" s="48">
        <v>247.0</v>
      </c>
      <c r="H146" s="48">
        <v>56.39</v>
      </c>
      <c r="I146" s="48">
        <v>72.0</v>
      </c>
      <c r="J146" s="48">
        <v>16.44</v>
      </c>
      <c r="K146" s="48">
        <v>21.0</v>
      </c>
      <c r="L146" s="48">
        <v>4.795</v>
      </c>
      <c r="M146" s="48">
        <v>0.0</v>
      </c>
      <c r="N146" s="48">
        <v>0.0</v>
      </c>
    </row>
    <row r="147" ht="15.75" customHeight="1">
      <c r="A147" s="49" t="s">
        <v>57</v>
      </c>
      <c r="B147" s="49">
        <v>524.0</v>
      </c>
      <c r="C147" s="49">
        <v>63.0</v>
      </c>
      <c r="D147" s="49">
        <v>12.02</v>
      </c>
      <c r="E147" s="49">
        <v>60.0</v>
      </c>
      <c r="F147" s="49">
        <v>11.45</v>
      </c>
      <c r="G147" s="49">
        <v>297.0</v>
      </c>
      <c r="H147" s="49">
        <v>56.68</v>
      </c>
      <c r="I147" s="49">
        <v>81.0</v>
      </c>
      <c r="J147" s="49">
        <v>15.46</v>
      </c>
      <c r="K147" s="49">
        <v>23.0</v>
      </c>
      <c r="L147" s="49">
        <v>4.39</v>
      </c>
      <c r="M147" s="49">
        <v>0.0</v>
      </c>
      <c r="N147" s="49">
        <v>0.0</v>
      </c>
    </row>
    <row r="148" ht="15.75" customHeight="1">
      <c r="A148" s="50" t="s">
        <v>58</v>
      </c>
      <c r="B148" s="50">
        <v>547.0</v>
      </c>
      <c r="C148" s="50">
        <v>64.0</v>
      </c>
      <c r="D148" s="50">
        <v>11.7</v>
      </c>
      <c r="E148" s="50">
        <v>64.0</v>
      </c>
      <c r="F148" s="50">
        <v>11.7</v>
      </c>
      <c r="G148" s="50">
        <v>315.0</v>
      </c>
      <c r="H148" s="50">
        <v>57.59</v>
      </c>
      <c r="I148" s="50">
        <v>81.0</v>
      </c>
      <c r="J148" s="50">
        <v>14.81</v>
      </c>
      <c r="K148" s="50">
        <v>23.0</v>
      </c>
      <c r="L148" s="50">
        <v>4.204</v>
      </c>
      <c r="M148" s="50">
        <v>0.0</v>
      </c>
      <c r="N148" s="50">
        <v>0.0</v>
      </c>
    </row>
    <row r="149" ht="15.75" customHeight="1">
      <c r="A149" s="51" t="s">
        <v>59</v>
      </c>
      <c r="B149" s="51">
        <v>558.0</v>
      </c>
      <c r="C149" s="51">
        <v>65.0</v>
      </c>
      <c r="D149" s="51">
        <v>11.65</v>
      </c>
      <c r="E149" s="51">
        <v>64.0</v>
      </c>
      <c r="F149" s="51">
        <v>11.47</v>
      </c>
      <c r="G149" s="51">
        <v>325.0</v>
      </c>
      <c r="H149" s="51">
        <v>58.24</v>
      </c>
      <c r="I149" s="51">
        <v>81.0</v>
      </c>
      <c r="J149" s="51">
        <v>14.52</v>
      </c>
      <c r="K149" s="51">
        <v>23.0</v>
      </c>
      <c r="L149" s="51">
        <v>4.122</v>
      </c>
      <c r="M149" s="51">
        <v>0.0</v>
      </c>
      <c r="N149" s="51">
        <v>0.0</v>
      </c>
    </row>
    <row r="150" ht="15.75" customHeight="1">
      <c r="A150" s="38">
        <f>+A121+1</f>
        <v>44882</v>
      </c>
      <c r="B150" s="39"/>
      <c r="C150" s="38"/>
      <c r="D150" s="39"/>
      <c r="E150" s="38"/>
      <c r="F150" s="39"/>
      <c r="G150" s="38"/>
      <c r="H150" s="39"/>
      <c r="I150" s="38"/>
      <c r="J150" s="39"/>
      <c r="K150" s="38"/>
      <c r="L150" s="39"/>
      <c r="M150" s="38"/>
      <c r="N150" s="39"/>
    </row>
    <row r="151" ht="15.75" customHeight="1">
      <c r="A151" s="40" t="s">
        <v>32</v>
      </c>
      <c r="B151" s="41">
        <v>8.0</v>
      </c>
      <c r="C151" s="42">
        <v>1.0</v>
      </c>
      <c r="D151" s="42">
        <v>12.5</v>
      </c>
      <c r="E151" s="42">
        <v>2.0</v>
      </c>
      <c r="F151" s="42">
        <v>25.0</v>
      </c>
      <c r="G151" s="42">
        <v>5.0</v>
      </c>
      <c r="H151" s="42">
        <v>62.5</v>
      </c>
      <c r="I151" s="42">
        <v>0.0</v>
      </c>
      <c r="J151" s="42">
        <v>0.0</v>
      </c>
      <c r="K151" s="42">
        <v>0.0</v>
      </c>
      <c r="L151" s="42">
        <v>0.0</v>
      </c>
      <c r="M151" s="42">
        <v>0.0</v>
      </c>
      <c r="N151" s="42">
        <v>0.0</v>
      </c>
    </row>
    <row r="152" ht="15.75" customHeight="1">
      <c r="A152" s="43" t="s">
        <v>33</v>
      </c>
      <c r="B152" s="44">
        <v>3.0</v>
      </c>
      <c r="C152" s="45">
        <v>0.0</v>
      </c>
      <c r="D152" s="45">
        <v>0.0</v>
      </c>
      <c r="E152" s="45">
        <v>0.0</v>
      </c>
      <c r="F152" s="45">
        <v>0.0</v>
      </c>
      <c r="G152" s="45">
        <v>3.0</v>
      </c>
      <c r="H152" s="45">
        <v>100.0</v>
      </c>
      <c r="I152" s="45">
        <v>0.0</v>
      </c>
      <c r="J152" s="45">
        <v>0.0</v>
      </c>
      <c r="K152" s="45">
        <v>0.0</v>
      </c>
      <c r="L152" s="45">
        <v>0.0</v>
      </c>
      <c r="M152" s="45">
        <v>0.0</v>
      </c>
      <c r="N152" s="45">
        <v>0.0</v>
      </c>
    </row>
    <row r="153" ht="15.75" customHeight="1">
      <c r="A153" s="40" t="s">
        <v>34</v>
      </c>
      <c r="B153" s="41">
        <v>1.0</v>
      </c>
      <c r="C153" s="42">
        <v>0.0</v>
      </c>
      <c r="D153" s="42">
        <v>0.0</v>
      </c>
      <c r="E153" s="42">
        <v>0.0</v>
      </c>
      <c r="F153" s="42">
        <v>0.0</v>
      </c>
      <c r="G153" s="42">
        <v>1.0</v>
      </c>
      <c r="H153" s="42">
        <v>100.0</v>
      </c>
      <c r="I153" s="42">
        <v>0.0</v>
      </c>
      <c r="J153" s="42">
        <v>0.0</v>
      </c>
      <c r="K153" s="42">
        <v>0.0</v>
      </c>
      <c r="L153" s="42">
        <v>0.0</v>
      </c>
      <c r="M153" s="42">
        <v>0.0</v>
      </c>
      <c r="N153" s="42">
        <v>0.0</v>
      </c>
    </row>
    <row r="154" ht="15.75" customHeight="1">
      <c r="A154" s="43" t="s">
        <v>35</v>
      </c>
      <c r="B154" s="44">
        <v>2.0</v>
      </c>
      <c r="C154" s="45">
        <v>0.0</v>
      </c>
      <c r="D154" s="45">
        <v>0.0</v>
      </c>
      <c r="E154" s="45">
        <v>0.0</v>
      </c>
      <c r="F154" s="45">
        <v>0.0</v>
      </c>
      <c r="G154" s="45">
        <v>2.0</v>
      </c>
      <c r="H154" s="45">
        <v>100.0</v>
      </c>
      <c r="I154" s="45">
        <v>0.0</v>
      </c>
      <c r="J154" s="45">
        <v>0.0</v>
      </c>
      <c r="K154" s="45">
        <v>0.0</v>
      </c>
      <c r="L154" s="45">
        <v>0.0</v>
      </c>
      <c r="M154" s="45">
        <v>0.0</v>
      </c>
      <c r="N154" s="45">
        <v>0.0</v>
      </c>
    </row>
    <row r="155" ht="15.75" customHeight="1">
      <c r="A155" s="40" t="s">
        <v>36</v>
      </c>
      <c r="B155" s="41">
        <v>2.0</v>
      </c>
      <c r="C155" s="42">
        <v>0.0</v>
      </c>
      <c r="D155" s="42">
        <v>0.0</v>
      </c>
      <c r="E155" s="42">
        <v>0.0</v>
      </c>
      <c r="F155" s="42">
        <v>0.0</v>
      </c>
      <c r="G155" s="42">
        <v>2.0</v>
      </c>
      <c r="H155" s="42">
        <v>100.0</v>
      </c>
      <c r="I155" s="42">
        <v>0.0</v>
      </c>
      <c r="J155" s="42">
        <v>0.0</v>
      </c>
      <c r="K155" s="42">
        <v>0.0</v>
      </c>
      <c r="L155" s="42">
        <v>0.0</v>
      </c>
      <c r="M155" s="42">
        <v>0.0</v>
      </c>
      <c r="N155" s="42">
        <v>0.0</v>
      </c>
    </row>
    <row r="156" ht="15.75" customHeight="1">
      <c r="A156" s="43" t="s">
        <v>37</v>
      </c>
      <c r="B156" s="44">
        <v>2.0</v>
      </c>
      <c r="C156" s="45">
        <v>0.0</v>
      </c>
      <c r="D156" s="45">
        <v>0.0</v>
      </c>
      <c r="E156" s="45">
        <v>0.0</v>
      </c>
      <c r="F156" s="45">
        <v>0.0</v>
      </c>
      <c r="G156" s="45">
        <v>2.0</v>
      </c>
      <c r="H156" s="45">
        <v>100.0</v>
      </c>
      <c r="I156" s="45">
        <v>0.0</v>
      </c>
      <c r="J156" s="45">
        <v>0.0</v>
      </c>
      <c r="K156" s="45">
        <v>0.0</v>
      </c>
      <c r="L156" s="45">
        <v>0.0</v>
      </c>
      <c r="M156" s="45">
        <v>0.0</v>
      </c>
      <c r="N156" s="45">
        <v>0.0</v>
      </c>
    </row>
    <row r="157" ht="15.75" customHeight="1">
      <c r="A157" s="40" t="s">
        <v>38</v>
      </c>
      <c r="B157" s="41">
        <v>9.0</v>
      </c>
      <c r="C157" s="42">
        <v>0.0</v>
      </c>
      <c r="D157" s="42">
        <v>0.0</v>
      </c>
      <c r="E157" s="42">
        <v>0.0</v>
      </c>
      <c r="F157" s="42">
        <v>0.0</v>
      </c>
      <c r="G157" s="42">
        <v>6.0</v>
      </c>
      <c r="H157" s="42">
        <v>66.67</v>
      </c>
      <c r="I157" s="42">
        <v>3.0</v>
      </c>
      <c r="J157" s="42">
        <v>33.33</v>
      </c>
      <c r="K157" s="42">
        <v>0.0</v>
      </c>
      <c r="L157" s="42">
        <v>0.0</v>
      </c>
      <c r="M157" s="42">
        <v>0.0</v>
      </c>
      <c r="N157" s="42">
        <v>0.0</v>
      </c>
    </row>
    <row r="158" ht="15.75" customHeight="1">
      <c r="A158" s="43" t="s">
        <v>39</v>
      </c>
      <c r="B158" s="44">
        <v>20.0</v>
      </c>
      <c r="C158" s="45">
        <v>1.0</v>
      </c>
      <c r="D158" s="45">
        <v>5.0</v>
      </c>
      <c r="E158" s="45">
        <v>1.0</v>
      </c>
      <c r="F158" s="45">
        <v>5.0</v>
      </c>
      <c r="G158" s="45">
        <v>11.0</v>
      </c>
      <c r="H158" s="45">
        <v>55.0</v>
      </c>
      <c r="I158" s="45">
        <v>5.0</v>
      </c>
      <c r="J158" s="45">
        <v>25.0</v>
      </c>
      <c r="K158" s="45">
        <v>2.0</v>
      </c>
      <c r="L158" s="45">
        <v>10.0</v>
      </c>
      <c r="M158" s="45">
        <v>0.0</v>
      </c>
      <c r="N158" s="45">
        <v>0.0</v>
      </c>
    </row>
    <row r="159" ht="15.75" customHeight="1">
      <c r="A159" s="40" t="s">
        <v>40</v>
      </c>
      <c r="B159" s="41">
        <v>37.0</v>
      </c>
      <c r="C159" s="42">
        <v>1.0</v>
      </c>
      <c r="D159" s="42">
        <v>2.703</v>
      </c>
      <c r="E159" s="42">
        <v>1.0</v>
      </c>
      <c r="F159" s="42">
        <v>2.703</v>
      </c>
      <c r="G159" s="42">
        <v>27.0</v>
      </c>
      <c r="H159" s="42">
        <v>72.97</v>
      </c>
      <c r="I159" s="42">
        <v>5.0</v>
      </c>
      <c r="J159" s="42">
        <v>13.51</v>
      </c>
      <c r="K159" s="42">
        <v>3.0</v>
      </c>
      <c r="L159" s="42">
        <v>8.108</v>
      </c>
      <c r="M159" s="42">
        <v>0.0</v>
      </c>
      <c r="N159" s="42">
        <v>0.0</v>
      </c>
    </row>
    <row r="160" ht="15.75" customHeight="1">
      <c r="A160" s="43" t="s">
        <v>41</v>
      </c>
      <c r="B160" s="44">
        <v>25.0</v>
      </c>
      <c r="C160" s="45">
        <v>0.0</v>
      </c>
      <c r="D160" s="45">
        <v>0.0</v>
      </c>
      <c r="E160" s="45">
        <v>3.0</v>
      </c>
      <c r="F160" s="45">
        <v>12.0</v>
      </c>
      <c r="G160" s="45">
        <v>13.0</v>
      </c>
      <c r="H160" s="45">
        <v>52.0</v>
      </c>
      <c r="I160" s="45">
        <v>6.0</v>
      </c>
      <c r="J160" s="45">
        <v>24.0</v>
      </c>
      <c r="K160" s="45">
        <v>3.0</v>
      </c>
      <c r="L160" s="45">
        <v>12.0</v>
      </c>
      <c r="M160" s="45">
        <v>0.0</v>
      </c>
      <c r="N160" s="45">
        <v>0.0</v>
      </c>
    </row>
    <row r="161" ht="15.75" customHeight="1">
      <c r="A161" s="40" t="s">
        <v>42</v>
      </c>
      <c r="B161" s="41">
        <v>27.0</v>
      </c>
      <c r="C161" s="42">
        <v>2.0</v>
      </c>
      <c r="D161" s="42">
        <v>7.407</v>
      </c>
      <c r="E161" s="42">
        <v>4.0</v>
      </c>
      <c r="F161" s="42">
        <v>14.81</v>
      </c>
      <c r="G161" s="42">
        <v>14.0</v>
      </c>
      <c r="H161" s="42">
        <v>51.85</v>
      </c>
      <c r="I161" s="42">
        <v>4.0</v>
      </c>
      <c r="J161" s="42">
        <v>14.81</v>
      </c>
      <c r="K161" s="42">
        <v>3.0</v>
      </c>
      <c r="L161" s="42">
        <v>11.11</v>
      </c>
      <c r="M161" s="42">
        <v>0.0</v>
      </c>
      <c r="N161" s="42">
        <v>0.0</v>
      </c>
    </row>
    <row r="162" ht="15.75" customHeight="1">
      <c r="A162" s="43" t="s">
        <v>43</v>
      </c>
      <c r="B162" s="44">
        <v>25.0</v>
      </c>
      <c r="C162" s="45">
        <v>1.0</v>
      </c>
      <c r="D162" s="45">
        <v>4.0</v>
      </c>
      <c r="E162" s="45">
        <v>3.0</v>
      </c>
      <c r="F162" s="45">
        <v>12.0</v>
      </c>
      <c r="G162" s="45">
        <v>13.0</v>
      </c>
      <c r="H162" s="45">
        <v>52.0</v>
      </c>
      <c r="I162" s="45">
        <v>3.0</v>
      </c>
      <c r="J162" s="45">
        <v>12.0</v>
      </c>
      <c r="K162" s="45">
        <v>5.0</v>
      </c>
      <c r="L162" s="45">
        <v>20.0</v>
      </c>
      <c r="M162" s="45">
        <v>0.0</v>
      </c>
      <c r="N162" s="45">
        <v>0.0</v>
      </c>
    </row>
    <row r="163" ht="15.75" customHeight="1">
      <c r="A163" s="40" t="s">
        <v>44</v>
      </c>
      <c r="B163" s="41">
        <v>33.0</v>
      </c>
      <c r="C163" s="42">
        <v>4.0</v>
      </c>
      <c r="D163" s="42">
        <v>12.12</v>
      </c>
      <c r="E163" s="42">
        <v>3.0</v>
      </c>
      <c r="F163" s="42">
        <v>9.091</v>
      </c>
      <c r="G163" s="42">
        <v>17.0</v>
      </c>
      <c r="H163" s="42">
        <v>51.52</v>
      </c>
      <c r="I163" s="42">
        <v>9.0</v>
      </c>
      <c r="J163" s="42">
        <v>27.27</v>
      </c>
      <c r="K163" s="42">
        <v>0.0</v>
      </c>
      <c r="L163" s="42">
        <v>0.0</v>
      </c>
      <c r="M163" s="42">
        <v>0.0</v>
      </c>
      <c r="N163" s="42">
        <v>0.0</v>
      </c>
    </row>
    <row r="164" ht="15.75" customHeight="1">
      <c r="A164" s="43" t="s">
        <v>45</v>
      </c>
      <c r="B164" s="44">
        <v>40.0</v>
      </c>
      <c r="C164" s="45">
        <v>5.0</v>
      </c>
      <c r="D164" s="45">
        <v>12.5</v>
      </c>
      <c r="E164" s="45">
        <v>5.0</v>
      </c>
      <c r="F164" s="45">
        <v>12.5</v>
      </c>
      <c r="G164" s="45">
        <v>21.0</v>
      </c>
      <c r="H164" s="45">
        <v>52.5</v>
      </c>
      <c r="I164" s="45">
        <v>9.0</v>
      </c>
      <c r="J164" s="45">
        <v>22.5</v>
      </c>
      <c r="K164" s="45">
        <v>0.0</v>
      </c>
      <c r="L164" s="45">
        <v>0.0</v>
      </c>
      <c r="M164" s="45">
        <v>0.0</v>
      </c>
      <c r="N164" s="45">
        <v>0.0</v>
      </c>
    </row>
    <row r="165" ht="15.75" customHeight="1">
      <c r="A165" s="40" t="s">
        <v>46</v>
      </c>
      <c r="B165" s="41">
        <v>33.0</v>
      </c>
      <c r="C165" s="42">
        <v>3.0</v>
      </c>
      <c r="D165" s="42">
        <v>9.091</v>
      </c>
      <c r="E165" s="42">
        <v>2.0</v>
      </c>
      <c r="F165" s="42">
        <v>6.061</v>
      </c>
      <c r="G165" s="42">
        <v>19.0</v>
      </c>
      <c r="H165" s="42">
        <v>57.58</v>
      </c>
      <c r="I165" s="42">
        <v>8.0</v>
      </c>
      <c r="J165" s="42">
        <v>24.24</v>
      </c>
      <c r="K165" s="42">
        <v>1.0</v>
      </c>
      <c r="L165" s="42">
        <v>3.03</v>
      </c>
      <c r="M165" s="42">
        <v>0.0</v>
      </c>
      <c r="N165" s="42">
        <v>0.0</v>
      </c>
    </row>
    <row r="166" ht="15.75" customHeight="1">
      <c r="A166" s="43" t="s">
        <v>47</v>
      </c>
      <c r="B166" s="44">
        <v>44.0</v>
      </c>
      <c r="C166" s="45">
        <v>2.0</v>
      </c>
      <c r="D166" s="45">
        <v>4.545</v>
      </c>
      <c r="E166" s="45">
        <v>2.0</v>
      </c>
      <c r="F166" s="45">
        <v>4.545</v>
      </c>
      <c r="G166" s="45">
        <v>28.0</v>
      </c>
      <c r="H166" s="45">
        <v>63.64</v>
      </c>
      <c r="I166" s="45">
        <v>10.0</v>
      </c>
      <c r="J166" s="45">
        <v>22.73</v>
      </c>
      <c r="K166" s="45">
        <v>2.0</v>
      </c>
      <c r="L166" s="45">
        <v>4.545</v>
      </c>
      <c r="M166" s="45">
        <v>0.0</v>
      </c>
      <c r="N166" s="45">
        <v>0.0</v>
      </c>
    </row>
    <row r="167" ht="15.75" customHeight="1">
      <c r="A167" s="40" t="s">
        <v>48</v>
      </c>
      <c r="B167" s="41">
        <v>48.0</v>
      </c>
      <c r="C167" s="42">
        <v>6.0</v>
      </c>
      <c r="D167" s="42">
        <v>12.5</v>
      </c>
      <c r="E167" s="42">
        <v>3.0</v>
      </c>
      <c r="F167" s="42">
        <v>6.25</v>
      </c>
      <c r="G167" s="42">
        <v>27.0</v>
      </c>
      <c r="H167" s="42">
        <v>56.25</v>
      </c>
      <c r="I167" s="42">
        <v>10.0</v>
      </c>
      <c r="J167" s="42">
        <v>20.83</v>
      </c>
      <c r="K167" s="42">
        <v>2.0</v>
      </c>
      <c r="L167" s="42">
        <v>4.166</v>
      </c>
      <c r="M167" s="42">
        <v>0.0</v>
      </c>
      <c r="N167" s="42">
        <v>0.0</v>
      </c>
    </row>
    <row r="168" ht="15.75" customHeight="1">
      <c r="A168" s="43" t="s">
        <v>49</v>
      </c>
      <c r="B168" s="44">
        <v>50.0</v>
      </c>
      <c r="C168" s="45">
        <v>8.0</v>
      </c>
      <c r="D168" s="45">
        <v>16.0</v>
      </c>
      <c r="E168" s="45">
        <v>6.0</v>
      </c>
      <c r="F168" s="45">
        <v>12.0</v>
      </c>
      <c r="G168" s="45">
        <v>29.0</v>
      </c>
      <c r="H168" s="45">
        <v>58.0</v>
      </c>
      <c r="I168" s="45">
        <v>5.0</v>
      </c>
      <c r="J168" s="45">
        <v>10.0</v>
      </c>
      <c r="K168" s="45">
        <v>2.0</v>
      </c>
      <c r="L168" s="45">
        <v>4.0</v>
      </c>
      <c r="M168" s="45">
        <v>0.0</v>
      </c>
      <c r="N168" s="45">
        <v>0.0</v>
      </c>
    </row>
    <row r="169" ht="15.75" customHeight="1">
      <c r="A169" s="40" t="s">
        <v>50</v>
      </c>
      <c r="B169" s="41">
        <v>52.0</v>
      </c>
      <c r="C169" s="42">
        <v>17.0</v>
      </c>
      <c r="D169" s="42">
        <v>32.69</v>
      </c>
      <c r="E169" s="42">
        <v>7.0</v>
      </c>
      <c r="F169" s="42">
        <v>13.46</v>
      </c>
      <c r="G169" s="42">
        <v>22.0</v>
      </c>
      <c r="H169" s="42">
        <v>42.31</v>
      </c>
      <c r="I169" s="42">
        <v>6.0</v>
      </c>
      <c r="J169" s="42">
        <v>11.54</v>
      </c>
      <c r="K169" s="42">
        <v>0.0</v>
      </c>
      <c r="L169" s="42">
        <v>0.0</v>
      </c>
      <c r="M169" s="42">
        <v>0.0</v>
      </c>
      <c r="N169" s="42">
        <v>0.0</v>
      </c>
    </row>
    <row r="170" ht="15.75" customHeight="1">
      <c r="A170" s="43" t="s">
        <v>51</v>
      </c>
      <c r="B170" s="44">
        <v>49.0</v>
      </c>
      <c r="C170" s="45">
        <v>7.0</v>
      </c>
      <c r="D170" s="45">
        <v>14.29</v>
      </c>
      <c r="E170" s="45">
        <v>5.0</v>
      </c>
      <c r="F170" s="45">
        <v>10.2</v>
      </c>
      <c r="G170" s="45">
        <v>29.0</v>
      </c>
      <c r="H170" s="45">
        <v>59.18</v>
      </c>
      <c r="I170" s="45">
        <v>8.0</v>
      </c>
      <c r="J170" s="45">
        <v>16.33</v>
      </c>
      <c r="K170" s="45">
        <v>0.0</v>
      </c>
      <c r="L170" s="45">
        <v>0.0</v>
      </c>
      <c r="M170" s="45">
        <v>0.0</v>
      </c>
      <c r="N170" s="45">
        <v>0.0</v>
      </c>
    </row>
    <row r="171" ht="15.75" customHeight="1">
      <c r="A171" s="40" t="s">
        <v>52</v>
      </c>
      <c r="B171" s="41">
        <v>19.0</v>
      </c>
      <c r="C171" s="42">
        <v>3.0</v>
      </c>
      <c r="D171" s="42">
        <v>15.79</v>
      </c>
      <c r="E171" s="42">
        <v>2.0</v>
      </c>
      <c r="F171" s="42">
        <v>10.53</v>
      </c>
      <c r="G171" s="42">
        <v>12.0</v>
      </c>
      <c r="H171" s="42">
        <v>63.16</v>
      </c>
      <c r="I171" s="42">
        <v>2.0</v>
      </c>
      <c r="J171" s="42">
        <v>10.53</v>
      </c>
      <c r="K171" s="42">
        <v>0.0</v>
      </c>
      <c r="L171" s="42">
        <v>0.0</v>
      </c>
      <c r="M171" s="42">
        <v>0.0</v>
      </c>
      <c r="N171" s="42">
        <v>0.0</v>
      </c>
    </row>
    <row r="172" ht="15.75" customHeight="1">
      <c r="A172" s="43" t="s">
        <v>53</v>
      </c>
      <c r="B172" s="44">
        <v>20.0</v>
      </c>
      <c r="C172" s="45">
        <v>0.0</v>
      </c>
      <c r="D172" s="45">
        <v>0.0</v>
      </c>
      <c r="E172" s="45">
        <v>5.0</v>
      </c>
      <c r="F172" s="45">
        <v>25.0</v>
      </c>
      <c r="G172" s="45">
        <v>11.0</v>
      </c>
      <c r="H172" s="45">
        <v>55.0</v>
      </c>
      <c r="I172" s="45">
        <v>4.0</v>
      </c>
      <c r="J172" s="45">
        <v>20.0</v>
      </c>
      <c r="K172" s="45">
        <v>0.0</v>
      </c>
      <c r="L172" s="45">
        <v>0.0</v>
      </c>
      <c r="M172" s="45">
        <v>0.0</v>
      </c>
      <c r="N172" s="45">
        <v>0.0</v>
      </c>
    </row>
    <row r="173" ht="15.75" customHeight="1">
      <c r="A173" s="40" t="s">
        <v>54</v>
      </c>
      <c r="B173" s="41">
        <v>18.0</v>
      </c>
      <c r="C173" s="42">
        <v>4.0</v>
      </c>
      <c r="D173" s="42">
        <v>22.22</v>
      </c>
      <c r="E173" s="42">
        <v>5.0</v>
      </c>
      <c r="F173" s="42">
        <v>27.78</v>
      </c>
      <c r="G173" s="42">
        <v>8.0</v>
      </c>
      <c r="H173" s="42">
        <v>44.44</v>
      </c>
      <c r="I173" s="42">
        <v>1.0</v>
      </c>
      <c r="J173" s="42">
        <v>5.556</v>
      </c>
      <c r="K173" s="42">
        <v>0.0</v>
      </c>
      <c r="L173" s="42">
        <v>0.0</v>
      </c>
      <c r="M173" s="42">
        <v>0.0</v>
      </c>
      <c r="N173" s="42">
        <v>0.0</v>
      </c>
    </row>
    <row r="174" ht="15.75" customHeight="1">
      <c r="A174" s="43" t="s">
        <v>55</v>
      </c>
      <c r="B174" s="46">
        <v>16.0</v>
      </c>
      <c r="C174" s="47">
        <v>1.0</v>
      </c>
      <c r="D174" s="47">
        <v>6.25</v>
      </c>
      <c r="E174" s="47">
        <v>0.0</v>
      </c>
      <c r="F174" s="47">
        <v>0.0</v>
      </c>
      <c r="G174" s="47">
        <v>12.0</v>
      </c>
      <c r="H174" s="47">
        <v>75.0</v>
      </c>
      <c r="I174" s="47">
        <v>3.0</v>
      </c>
      <c r="J174" s="47">
        <v>18.75</v>
      </c>
      <c r="K174" s="47">
        <v>0.0</v>
      </c>
      <c r="L174" s="47">
        <v>0.0</v>
      </c>
      <c r="M174" s="47">
        <v>0.0</v>
      </c>
      <c r="N174" s="47">
        <v>0.0</v>
      </c>
    </row>
    <row r="175" ht="15.75" customHeight="1">
      <c r="A175" s="48" t="s">
        <v>56</v>
      </c>
      <c r="B175" s="48">
        <v>434.0</v>
      </c>
      <c r="C175" s="48">
        <v>50.0</v>
      </c>
      <c r="D175" s="48">
        <v>11.52</v>
      </c>
      <c r="E175" s="48">
        <v>40.0</v>
      </c>
      <c r="F175" s="48">
        <v>9.217</v>
      </c>
      <c r="G175" s="48">
        <v>241.0</v>
      </c>
      <c r="H175" s="48">
        <v>55.53</v>
      </c>
      <c r="I175" s="48">
        <v>80.0</v>
      </c>
      <c r="J175" s="48">
        <v>18.43</v>
      </c>
      <c r="K175" s="48">
        <v>23.0</v>
      </c>
      <c r="L175" s="48">
        <v>5.3</v>
      </c>
      <c r="M175" s="48">
        <v>0.0</v>
      </c>
      <c r="N175" s="48">
        <v>0.0</v>
      </c>
    </row>
    <row r="176" ht="15.75" customHeight="1">
      <c r="A176" s="49" t="s">
        <v>57</v>
      </c>
      <c r="B176" s="49">
        <v>531.0</v>
      </c>
      <c r="C176" s="49">
        <v>60.0</v>
      </c>
      <c r="D176" s="49">
        <v>11.3</v>
      </c>
      <c r="E176" s="49">
        <v>52.0</v>
      </c>
      <c r="F176" s="49">
        <v>9.793</v>
      </c>
      <c r="G176" s="49">
        <v>299.0</v>
      </c>
      <c r="H176" s="49">
        <v>56.31</v>
      </c>
      <c r="I176" s="49">
        <v>97.0</v>
      </c>
      <c r="J176" s="49">
        <v>18.27</v>
      </c>
      <c r="K176" s="49">
        <v>23.0</v>
      </c>
      <c r="L176" s="49">
        <v>4.332</v>
      </c>
      <c r="M176" s="49">
        <v>0.0</v>
      </c>
      <c r="N176" s="49">
        <v>0.0</v>
      </c>
    </row>
    <row r="177" ht="15.75" customHeight="1">
      <c r="A177" s="50" t="s">
        <v>58</v>
      </c>
      <c r="B177" s="50">
        <v>565.0</v>
      </c>
      <c r="C177" s="50">
        <v>65.0</v>
      </c>
      <c r="D177" s="50">
        <v>11.5</v>
      </c>
      <c r="E177" s="50">
        <v>57.0</v>
      </c>
      <c r="F177" s="50">
        <v>10.09</v>
      </c>
      <c r="G177" s="50">
        <v>319.0</v>
      </c>
      <c r="H177" s="50">
        <v>56.46</v>
      </c>
      <c r="I177" s="50">
        <v>101.0</v>
      </c>
      <c r="J177" s="50">
        <v>17.88</v>
      </c>
      <c r="K177" s="50">
        <v>23.0</v>
      </c>
      <c r="L177" s="50">
        <v>4.071</v>
      </c>
      <c r="M177" s="50">
        <v>0.0</v>
      </c>
      <c r="N177" s="50">
        <v>0.0</v>
      </c>
    </row>
    <row r="178" ht="15.75" customHeight="1">
      <c r="A178" s="51" t="s">
        <v>59</v>
      </c>
      <c r="B178" s="51">
        <v>583.0</v>
      </c>
      <c r="C178" s="51">
        <v>66.0</v>
      </c>
      <c r="D178" s="51">
        <v>11.32</v>
      </c>
      <c r="E178" s="51">
        <v>59.0</v>
      </c>
      <c r="F178" s="51">
        <v>10.12</v>
      </c>
      <c r="G178" s="51">
        <v>334.0</v>
      </c>
      <c r="H178" s="51">
        <v>57.29</v>
      </c>
      <c r="I178" s="51">
        <v>101.0</v>
      </c>
      <c r="J178" s="51">
        <v>17.32</v>
      </c>
      <c r="K178" s="51">
        <v>23.0</v>
      </c>
      <c r="L178" s="51">
        <v>3.945</v>
      </c>
      <c r="M178" s="51">
        <v>0.0</v>
      </c>
      <c r="N178" s="51">
        <v>0.0</v>
      </c>
    </row>
    <row r="179" ht="15.75" customHeight="1">
      <c r="A179" s="38">
        <f>+A150+1</f>
        <v>44883</v>
      </c>
      <c r="B179" s="39"/>
      <c r="C179" s="38"/>
      <c r="D179" s="39"/>
      <c r="E179" s="38"/>
      <c r="F179" s="39"/>
      <c r="G179" s="38"/>
      <c r="H179" s="39"/>
      <c r="I179" s="38"/>
      <c r="J179" s="39"/>
      <c r="K179" s="38"/>
      <c r="L179" s="39"/>
      <c r="M179" s="38"/>
      <c r="N179" s="39"/>
    </row>
    <row r="180" ht="15.75" customHeight="1">
      <c r="A180" s="40" t="s">
        <v>32</v>
      </c>
      <c r="B180" s="41">
        <v>8.0</v>
      </c>
      <c r="C180" s="42">
        <v>2.0</v>
      </c>
      <c r="D180" s="42">
        <v>25.0</v>
      </c>
      <c r="E180" s="42">
        <v>1.0</v>
      </c>
      <c r="F180" s="42">
        <v>12.5</v>
      </c>
      <c r="G180" s="42">
        <v>3.0</v>
      </c>
      <c r="H180" s="42">
        <v>37.5</v>
      </c>
      <c r="I180" s="42">
        <v>2.0</v>
      </c>
      <c r="J180" s="42">
        <v>25.0</v>
      </c>
      <c r="K180" s="42">
        <v>0.0</v>
      </c>
      <c r="L180" s="42">
        <v>0.0</v>
      </c>
      <c r="M180" s="42">
        <v>0.0</v>
      </c>
      <c r="N180" s="42">
        <v>0.0</v>
      </c>
    </row>
    <row r="181" ht="15.75" customHeight="1">
      <c r="A181" s="43" t="s">
        <v>33</v>
      </c>
      <c r="B181" s="44">
        <v>9.0</v>
      </c>
      <c r="C181" s="45">
        <v>1.0</v>
      </c>
      <c r="D181" s="45">
        <v>11.11</v>
      </c>
      <c r="E181" s="45">
        <v>0.0</v>
      </c>
      <c r="F181" s="45">
        <v>0.0</v>
      </c>
      <c r="G181" s="45">
        <v>8.0</v>
      </c>
      <c r="H181" s="45">
        <v>88.89</v>
      </c>
      <c r="I181" s="45">
        <v>0.0</v>
      </c>
      <c r="J181" s="45">
        <v>0.0</v>
      </c>
      <c r="K181" s="45">
        <v>0.0</v>
      </c>
      <c r="L181" s="45">
        <v>0.0</v>
      </c>
      <c r="M181" s="45">
        <v>0.0</v>
      </c>
      <c r="N181" s="45">
        <v>0.0</v>
      </c>
    </row>
    <row r="182" ht="15.75" customHeight="1">
      <c r="A182" s="40" t="s">
        <v>34</v>
      </c>
      <c r="B182" s="41">
        <v>1.0</v>
      </c>
      <c r="C182" s="42">
        <v>0.0</v>
      </c>
      <c r="D182" s="42">
        <v>0.0</v>
      </c>
      <c r="E182" s="42">
        <v>0.0</v>
      </c>
      <c r="F182" s="42">
        <v>0.0</v>
      </c>
      <c r="G182" s="42">
        <v>1.0</v>
      </c>
      <c r="H182" s="42">
        <v>100.0</v>
      </c>
      <c r="I182" s="42">
        <v>0.0</v>
      </c>
      <c r="J182" s="42">
        <v>0.0</v>
      </c>
      <c r="K182" s="42">
        <v>0.0</v>
      </c>
      <c r="L182" s="42">
        <v>0.0</v>
      </c>
      <c r="M182" s="42">
        <v>0.0</v>
      </c>
      <c r="N182" s="42">
        <v>0.0</v>
      </c>
    </row>
    <row r="183" ht="15.75" customHeight="1">
      <c r="A183" s="43" t="s">
        <v>35</v>
      </c>
      <c r="B183" s="44">
        <v>2.0</v>
      </c>
      <c r="C183" s="45">
        <v>1.0</v>
      </c>
      <c r="D183" s="45">
        <v>50.0</v>
      </c>
      <c r="E183" s="45">
        <v>0.0</v>
      </c>
      <c r="F183" s="45">
        <v>0.0</v>
      </c>
      <c r="G183" s="45">
        <v>1.0</v>
      </c>
      <c r="H183" s="45">
        <v>50.0</v>
      </c>
      <c r="I183" s="45">
        <v>0.0</v>
      </c>
      <c r="J183" s="45">
        <v>0.0</v>
      </c>
      <c r="K183" s="45">
        <v>0.0</v>
      </c>
      <c r="L183" s="45">
        <v>0.0</v>
      </c>
      <c r="M183" s="45">
        <v>0.0</v>
      </c>
      <c r="N183" s="45">
        <v>0.0</v>
      </c>
    </row>
    <row r="184" ht="15.75" customHeight="1">
      <c r="A184" s="40" t="s">
        <v>36</v>
      </c>
      <c r="B184" s="41">
        <v>2.0</v>
      </c>
      <c r="C184" s="42">
        <v>0.0</v>
      </c>
      <c r="D184" s="42">
        <v>0.0</v>
      </c>
      <c r="E184" s="42">
        <v>0.0</v>
      </c>
      <c r="F184" s="42">
        <v>0.0</v>
      </c>
      <c r="G184" s="42">
        <v>2.0</v>
      </c>
      <c r="H184" s="42">
        <v>100.0</v>
      </c>
      <c r="I184" s="42">
        <v>0.0</v>
      </c>
      <c r="J184" s="42">
        <v>0.0</v>
      </c>
      <c r="K184" s="42">
        <v>0.0</v>
      </c>
      <c r="L184" s="42">
        <v>0.0</v>
      </c>
      <c r="M184" s="42">
        <v>0.0</v>
      </c>
      <c r="N184" s="42">
        <v>0.0</v>
      </c>
    </row>
    <row r="185" ht="15.75" customHeight="1">
      <c r="A185" s="43" t="s">
        <v>37</v>
      </c>
      <c r="B185" s="44">
        <v>2.0</v>
      </c>
      <c r="C185" s="45">
        <v>0.0</v>
      </c>
      <c r="D185" s="45">
        <v>0.0</v>
      </c>
      <c r="E185" s="45">
        <v>0.0</v>
      </c>
      <c r="F185" s="45">
        <v>0.0</v>
      </c>
      <c r="G185" s="45">
        <v>1.0</v>
      </c>
      <c r="H185" s="45">
        <v>50.0</v>
      </c>
      <c r="I185" s="45">
        <v>1.0</v>
      </c>
      <c r="J185" s="45">
        <v>50.0</v>
      </c>
      <c r="K185" s="45">
        <v>0.0</v>
      </c>
      <c r="L185" s="45">
        <v>0.0</v>
      </c>
      <c r="M185" s="45">
        <v>0.0</v>
      </c>
      <c r="N185" s="45">
        <v>0.0</v>
      </c>
    </row>
    <row r="186" ht="15.75" customHeight="1">
      <c r="A186" s="40" t="s">
        <v>38</v>
      </c>
      <c r="B186" s="41">
        <v>6.0</v>
      </c>
      <c r="C186" s="42">
        <v>0.0</v>
      </c>
      <c r="D186" s="42">
        <v>0.0</v>
      </c>
      <c r="E186" s="42">
        <v>0.0</v>
      </c>
      <c r="F186" s="42">
        <v>0.0</v>
      </c>
      <c r="G186" s="42">
        <v>3.0</v>
      </c>
      <c r="H186" s="42">
        <v>50.0</v>
      </c>
      <c r="I186" s="42">
        <v>3.0</v>
      </c>
      <c r="J186" s="42">
        <v>50.0</v>
      </c>
      <c r="K186" s="42">
        <v>0.0</v>
      </c>
      <c r="L186" s="42">
        <v>0.0</v>
      </c>
      <c r="M186" s="42">
        <v>0.0</v>
      </c>
      <c r="N186" s="42">
        <v>0.0</v>
      </c>
    </row>
    <row r="187" ht="15.75" customHeight="1">
      <c r="A187" s="43" t="s">
        <v>39</v>
      </c>
      <c r="B187" s="44">
        <v>16.0</v>
      </c>
      <c r="C187" s="45">
        <v>1.0</v>
      </c>
      <c r="D187" s="45">
        <v>6.25</v>
      </c>
      <c r="E187" s="45">
        <v>0.0</v>
      </c>
      <c r="F187" s="45">
        <v>0.0</v>
      </c>
      <c r="G187" s="45">
        <v>9.0</v>
      </c>
      <c r="H187" s="45">
        <v>56.25</v>
      </c>
      <c r="I187" s="45">
        <v>5.0</v>
      </c>
      <c r="J187" s="45">
        <v>31.25</v>
      </c>
      <c r="K187" s="45">
        <v>1.0</v>
      </c>
      <c r="L187" s="45">
        <v>6.25</v>
      </c>
      <c r="M187" s="45">
        <v>0.0</v>
      </c>
      <c r="N187" s="45">
        <v>0.0</v>
      </c>
    </row>
    <row r="188" ht="15.75" customHeight="1">
      <c r="A188" s="40" t="s">
        <v>40</v>
      </c>
      <c r="B188" s="41">
        <v>20.0</v>
      </c>
      <c r="C188" s="42">
        <v>1.0</v>
      </c>
      <c r="D188" s="42">
        <v>5.0</v>
      </c>
      <c r="E188" s="42">
        <v>1.0</v>
      </c>
      <c r="F188" s="42">
        <v>5.0</v>
      </c>
      <c r="G188" s="42">
        <v>13.0</v>
      </c>
      <c r="H188" s="42">
        <v>65.0</v>
      </c>
      <c r="I188" s="42">
        <v>5.0</v>
      </c>
      <c r="J188" s="42">
        <v>25.0</v>
      </c>
      <c r="K188" s="42">
        <v>0.0</v>
      </c>
      <c r="L188" s="42">
        <v>0.0</v>
      </c>
      <c r="M188" s="42">
        <v>0.0</v>
      </c>
      <c r="N188" s="42">
        <v>0.0</v>
      </c>
    </row>
    <row r="189" ht="15.75" customHeight="1">
      <c r="A189" s="43" t="s">
        <v>41</v>
      </c>
      <c r="B189" s="44">
        <v>37.0</v>
      </c>
      <c r="C189" s="45">
        <v>3.0</v>
      </c>
      <c r="D189" s="45">
        <v>8.108</v>
      </c>
      <c r="E189" s="45">
        <v>5.0</v>
      </c>
      <c r="F189" s="45">
        <v>13.51</v>
      </c>
      <c r="G189" s="45">
        <v>20.0</v>
      </c>
      <c r="H189" s="45">
        <v>54.05</v>
      </c>
      <c r="I189" s="45">
        <v>6.0</v>
      </c>
      <c r="J189" s="45">
        <v>16.22</v>
      </c>
      <c r="K189" s="45">
        <v>3.0</v>
      </c>
      <c r="L189" s="45">
        <v>8.108</v>
      </c>
      <c r="M189" s="45">
        <v>0.0</v>
      </c>
      <c r="N189" s="45">
        <v>0.0</v>
      </c>
    </row>
    <row r="190" ht="15.75" customHeight="1">
      <c r="A190" s="40" t="s">
        <v>42</v>
      </c>
      <c r="B190" s="41">
        <v>28.0</v>
      </c>
      <c r="C190" s="42">
        <v>1.0</v>
      </c>
      <c r="D190" s="42">
        <v>3.571</v>
      </c>
      <c r="E190" s="42">
        <v>3.0</v>
      </c>
      <c r="F190" s="42">
        <v>10.71</v>
      </c>
      <c r="G190" s="42">
        <v>18.0</v>
      </c>
      <c r="H190" s="42">
        <v>64.29</v>
      </c>
      <c r="I190" s="42">
        <v>4.0</v>
      </c>
      <c r="J190" s="42">
        <v>14.29</v>
      </c>
      <c r="K190" s="42">
        <v>2.0</v>
      </c>
      <c r="L190" s="42">
        <v>7.143</v>
      </c>
      <c r="M190" s="42">
        <v>0.0</v>
      </c>
      <c r="N190" s="42">
        <v>0.0</v>
      </c>
    </row>
    <row r="191" ht="15.75" customHeight="1">
      <c r="A191" s="43" t="s">
        <v>43</v>
      </c>
      <c r="B191" s="44">
        <v>38.0</v>
      </c>
      <c r="C191" s="45">
        <v>2.0</v>
      </c>
      <c r="D191" s="45">
        <v>5.263</v>
      </c>
      <c r="E191" s="45">
        <v>5.0</v>
      </c>
      <c r="F191" s="45">
        <v>13.16</v>
      </c>
      <c r="G191" s="45">
        <v>21.0</v>
      </c>
      <c r="H191" s="45">
        <v>55.26</v>
      </c>
      <c r="I191" s="45">
        <v>6.0</v>
      </c>
      <c r="J191" s="45">
        <v>15.79</v>
      </c>
      <c r="K191" s="45">
        <v>4.0</v>
      </c>
      <c r="L191" s="45">
        <v>10.53</v>
      </c>
      <c r="M191" s="45">
        <v>0.0</v>
      </c>
      <c r="N191" s="45">
        <v>0.0</v>
      </c>
    </row>
    <row r="192" ht="15.75" customHeight="1">
      <c r="A192" s="40" t="s">
        <v>44</v>
      </c>
      <c r="B192" s="41">
        <v>29.0</v>
      </c>
      <c r="C192" s="42">
        <v>2.0</v>
      </c>
      <c r="D192" s="42">
        <v>6.897</v>
      </c>
      <c r="E192" s="42">
        <v>2.0</v>
      </c>
      <c r="F192" s="42">
        <v>6.897</v>
      </c>
      <c r="G192" s="42">
        <v>16.0</v>
      </c>
      <c r="H192" s="42">
        <v>55.17</v>
      </c>
      <c r="I192" s="42">
        <v>4.0</v>
      </c>
      <c r="J192" s="42">
        <v>13.79</v>
      </c>
      <c r="K192" s="42">
        <v>5.0</v>
      </c>
      <c r="L192" s="42">
        <v>17.24</v>
      </c>
      <c r="M192" s="42">
        <v>0.0</v>
      </c>
      <c r="N192" s="42">
        <v>0.0</v>
      </c>
    </row>
    <row r="193" ht="15.75" customHeight="1">
      <c r="A193" s="43" t="s">
        <v>45</v>
      </c>
      <c r="B193" s="44">
        <v>22.0</v>
      </c>
      <c r="C193" s="45">
        <v>3.0</v>
      </c>
      <c r="D193" s="45">
        <v>13.64</v>
      </c>
      <c r="E193" s="45">
        <v>2.0</v>
      </c>
      <c r="F193" s="45">
        <v>9.091</v>
      </c>
      <c r="G193" s="45">
        <v>11.0</v>
      </c>
      <c r="H193" s="45">
        <v>50.0</v>
      </c>
      <c r="I193" s="45">
        <v>5.0</v>
      </c>
      <c r="J193" s="45">
        <v>22.73</v>
      </c>
      <c r="K193" s="45">
        <v>1.0</v>
      </c>
      <c r="L193" s="45">
        <v>4.545</v>
      </c>
      <c r="M193" s="45">
        <v>0.0</v>
      </c>
      <c r="N193" s="45">
        <v>0.0</v>
      </c>
    </row>
    <row r="194" ht="15.75" customHeight="1">
      <c r="A194" s="40" t="s">
        <v>46</v>
      </c>
      <c r="B194" s="41">
        <v>48.0</v>
      </c>
      <c r="C194" s="42">
        <v>7.0</v>
      </c>
      <c r="D194" s="42">
        <v>14.58</v>
      </c>
      <c r="E194" s="42">
        <v>5.0</v>
      </c>
      <c r="F194" s="42">
        <v>10.42</v>
      </c>
      <c r="G194" s="42">
        <v>24.0</v>
      </c>
      <c r="H194" s="42">
        <v>50.0</v>
      </c>
      <c r="I194" s="42">
        <v>10.0</v>
      </c>
      <c r="J194" s="42">
        <v>20.83</v>
      </c>
      <c r="K194" s="42">
        <v>2.0</v>
      </c>
      <c r="L194" s="42">
        <v>4.167</v>
      </c>
      <c r="M194" s="42">
        <v>0.0</v>
      </c>
      <c r="N194" s="42">
        <v>0.0</v>
      </c>
    </row>
    <row r="195" ht="15.75" customHeight="1">
      <c r="A195" s="43" t="s">
        <v>47</v>
      </c>
      <c r="B195" s="44">
        <v>58.0</v>
      </c>
      <c r="C195" s="45">
        <v>9.0</v>
      </c>
      <c r="D195" s="45">
        <v>15.52</v>
      </c>
      <c r="E195" s="45">
        <v>3.0</v>
      </c>
      <c r="F195" s="45">
        <v>5.172</v>
      </c>
      <c r="G195" s="45">
        <v>39.0</v>
      </c>
      <c r="H195" s="45">
        <v>67.24</v>
      </c>
      <c r="I195" s="45">
        <v>3.0</v>
      </c>
      <c r="J195" s="45">
        <v>5.172</v>
      </c>
      <c r="K195" s="45">
        <v>4.0</v>
      </c>
      <c r="L195" s="45">
        <v>6.896</v>
      </c>
      <c r="M195" s="45">
        <v>0.0</v>
      </c>
      <c r="N195" s="45">
        <v>0.0</v>
      </c>
    </row>
    <row r="196" ht="15.75" customHeight="1">
      <c r="A196" s="40" t="s">
        <v>48</v>
      </c>
      <c r="B196" s="41">
        <v>82.0</v>
      </c>
      <c r="C196" s="42">
        <v>8.0</v>
      </c>
      <c r="D196" s="42">
        <v>9.756</v>
      </c>
      <c r="E196" s="42">
        <v>4.0</v>
      </c>
      <c r="F196" s="42">
        <v>4.878</v>
      </c>
      <c r="G196" s="42">
        <v>52.0</v>
      </c>
      <c r="H196" s="42">
        <v>63.41</v>
      </c>
      <c r="I196" s="42">
        <v>16.0</v>
      </c>
      <c r="J196" s="42">
        <v>19.51</v>
      </c>
      <c r="K196" s="42">
        <v>2.0</v>
      </c>
      <c r="L196" s="42">
        <v>2.439</v>
      </c>
      <c r="M196" s="42">
        <v>0.0</v>
      </c>
      <c r="N196" s="42">
        <v>0.0</v>
      </c>
    </row>
    <row r="197" ht="15.75" customHeight="1">
      <c r="A197" s="43" t="s">
        <v>49</v>
      </c>
      <c r="B197" s="44">
        <v>80.0</v>
      </c>
      <c r="C197" s="45">
        <v>9.0</v>
      </c>
      <c r="D197" s="45">
        <v>11.25</v>
      </c>
      <c r="E197" s="45">
        <v>10.0</v>
      </c>
      <c r="F197" s="45">
        <v>12.5</v>
      </c>
      <c r="G197" s="45">
        <v>41.0</v>
      </c>
      <c r="H197" s="45">
        <v>51.25</v>
      </c>
      <c r="I197" s="45">
        <v>16.0</v>
      </c>
      <c r="J197" s="45">
        <v>20.0</v>
      </c>
      <c r="K197" s="45">
        <v>4.0</v>
      </c>
      <c r="L197" s="45">
        <v>5.0</v>
      </c>
      <c r="M197" s="45">
        <v>0.0</v>
      </c>
      <c r="N197" s="45">
        <v>0.0</v>
      </c>
    </row>
    <row r="198" ht="15.75" customHeight="1">
      <c r="A198" s="40" t="s">
        <v>50</v>
      </c>
      <c r="B198" s="41">
        <v>61.0</v>
      </c>
      <c r="C198" s="42">
        <v>10.0</v>
      </c>
      <c r="D198" s="42">
        <v>16.39</v>
      </c>
      <c r="E198" s="42">
        <v>9.0</v>
      </c>
      <c r="F198" s="42">
        <v>14.75</v>
      </c>
      <c r="G198" s="42">
        <v>34.0</v>
      </c>
      <c r="H198" s="42">
        <v>55.74</v>
      </c>
      <c r="I198" s="42">
        <v>5.0</v>
      </c>
      <c r="J198" s="42">
        <v>8.197</v>
      </c>
      <c r="K198" s="42">
        <v>3.0</v>
      </c>
      <c r="L198" s="42">
        <v>4.918</v>
      </c>
      <c r="M198" s="42">
        <v>0.0</v>
      </c>
      <c r="N198" s="42">
        <v>0.0</v>
      </c>
    </row>
    <row r="199" ht="15.75" customHeight="1">
      <c r="A199" s="43" t="s">
        <v>51</v>
      </c>
      <c r="B199" s="44">
        <v>26.0</v>
      </c>
      <c r="C199" s="45">
        <v>7.0</v>
      </c>
      <c r="D199" s="45">
        <v>26.92</v>
      </c>
      <c r="E199" s="45">
        <v>3.0</v>
      </c>
      <c r="F199" s="45">
        <v>11.54</v>
      </c>
      <c r="G199" s="45">
        <v>14.0</v>
      </c>
      <c r="H199" s="45">
        <v>53.85</v>
      </c>
      <c r="I199" s="45">
        <v>2.0</v>
      </c>
      <c r="J199" s="45">
        <v>7.692</v>
      </c>
      <c r="K199" s="45">
        <v>0.0</v>
      </c>
      <c r="L199" s="45">
        <v>0.0</v>
      </c>
      <c r="M199" s="45">
        <v>0.0</v>
      </c>
      <c r="N199" s="45">
        <v>0.0</v>
      </c>
    </row>
    <row r="200" ht="15.75" customHeight="1">
      <c r="A200" s="40" t="s">
        <v>52</v>
      </c>
      <c r="B200" s="41">
        <v>32.0</v>
      </c>
      <c r="C200" s="42">
        <v>3.0</v>
      </c>
      <c r="D200" s="42">
        <v>9.375</v>
      </c>
      <c r="E200" s="42">
        <v>5.0</v>
      </c>
      <c r="F200" s="42">
        <v>15.63</v>
      </c>
      <c r="G200" s="42">
        <v>20.0</v>
      </c>
      <c r="H200" s="42">
        <v>62.5</v>
      </c>
      <c r="I200" s="42">
        <v>3.0</v>
      </c>
      <c r="J200" s="42">
        <v>9.375</v>
      </c>
      <c r="K200" s="42">
        <v>1.0</v>
      </c>
      <c r="L200" s="42">
        <v>3.125</v>
      </c>
      <c r="M200" s="42">
        <v>0.0</v>
      </c>
      <c r="N200" s="42">
        <v>0.0</v>
      </c>
    </row>
    <row r="201" ht="15.75" customHeight="1">
      <c r="A201" s="43" t="s">
        <v>53</v>
      </c>
      <c r="B201" s="44">
        <v>26.0</v>
      </c>
      <c r="C201" s="45">
        <v>3.0</v>
      </c>
      <c r="D201" s="45">
        <v>11.54</v>
      </c>
      <c r="E201" s="45">
        <v>1.0</v>
      </c>
      <c r="F201" s="45">
        <v>3.846</v>
      </c>
      <c r="G201" s="45">
        <v>19.0</v>
      </c>
      <c r="H201" s="45">
        <v>73.08</v>
      </c>
      <c r="I201" s="45">
        <v>2.0</v>
      </c>
      <c r="J201" s="45">
        <v>7.692</v>
      </c>
      <c r="K201" s="45">
        <v>1.0</v>
      </c>
      <c r="L201" s="45">
        <v>3.846</v>
      </c>
      <c r="M201" s="45">
        <v>0.0</v>
      </c>
      <c r="N201" s="45">
        <v>0.0</v>
      </c>
    </row>
    <row r="202" ht="15.75" customHeight="1">
      <c r="A202" s="40" t="s">
        <v>54</v>
      </c>
      <c r="B202" s="41">
        <v>17.0</v>
      </c>
      <c r="C202" s="42">
        <v>2.0</v>
      </c>
      <c r="D202" s="42">
        <v>11.76</v>
      </c>
      <c r="E202" s="42">
        <v>0.0</v>
      </c>
      <c r="F202" s="42">
        <v>0.0</v>
      </c>
      <c r="G202" s="42">
        <v>14.0</v>
      </c>
      <c r="H202" s="42">
        <v>82.35</v>
      </c>
      <c r="I202" s="42">
        <v>1.0</v>
      </c>
      <c r="J202" s="42">
        <v>5.882</v>
      </c>
      <c r="K202" s="42">
        <v>0.0</v>
      </c>
      <c r="L202" s="42">
        <v>0.0</v>
      </c>
      <c r="M202" s="42">
        <v>0.0</v>
      </c>
      <c r="N202" s="42">
        <v>0.0</v>
      </c>
    </row>
    <row r="203" ht="15.75" customHeight="1">
      <c r="A203" s="43" t="s">
        <v>55</v>
      </c>
      <c r="B203" s="44">
        <v>32.0</v>
      </c>
      <c r="C203" s="45">
        <v>3.0</v>
      </c>
      <c r="D203" s="45">
        <v>9.375</v>
      </c>
      <c r="E203" s="45">
        <v>5.0</v>
      </c>
      <c r="F203" s="45">
        <v>15.63</v>
      </c>
      <c r="G203" s="45">
        <v>23.0</v>
      </c>
      <c r="H203" s="45">
        <v>71.88</v>
      </c>
      <c r="I203" s="45">
        <v>1.0</v>
      </c>
      <c r="J203" s="45">
        <v>3.125</v>
      </c>
      <c r="K203" s="45">
        <v>0.0</v>
      </c>
      <c r="L203" s="45">
        <v>0.0</v>
      </c>
      <c r="M203" s="45">
        <v>0.0</v>
      </c>
      <c r="N203" s="45">
        <v>0.0</v>
      </c>
    </row>
    <row r="204" ht="15.75" customHeight="1">
      <c r="A204" s="48" t="s">
        <v>56</v>
      </c>
      <c r="B204" s="48">
        <v>519.0</v>
      </c>
      <c r="C204" s="48">
        <v>56.0</v>
      </c>
      <c r="D204" s="48">
        <v>10.79</v>
      </c>
      <c r="E204" s="48">
        <v>49.0</v>
      </c>
      <c r="F204" s="48">
        <v>9.441</v>
      </c>
      <c r="G204" s="48">
        <v>298.0</v>
      </c>
      <c r="H204" s="48">
        <v>57.42</v>
      </c>
      <c r="I204" s="48">
        <v>85.0</v>
      </c>
      <c r="J204" s="48">
        <v>16.38</v>
      </c>
      <c r="K204" s="48">
        <v>31.0</v>
      </c>
      <c r="L204" s="48">
        <v>5.973</v>
      </c>
      <c r="M204" s="48">
        <v>0.0</v>
      </c>
      <c r="N204" s="48">
        <v>0.0</v>
      </c>
    </row>
    <row r="205" ht="15.75" customHeight="1">
      <c r="A205" s="49" t="s">
        <v>57</v>
      </c>
      <c r="B205" s="49">
        <v>609.0</v>
      </c>
      <c r="C205" s="49">
        <v>69.0</v>
      </c>
      <c r="D205" s="49">
        <v>11.33</v>
      </c>
      <c r="E205" s="49">
        <v>58.0</v>
      </c>
      <c r="F205" s="49">
        <v>9.524</v>
      </c>
      <c r="G205" s="49">
        <v>354.0</v>
      </c>
      <c r="H205" s="49">
        <v>58.13</v>
      </c>
      <c r="I205" s="49">
        <v>95.0</v>
      </c>
      <c r="J205" s="49">
        <v>15.6</v>
      </c>
      <c r="K205" s="49">
        <v>33.0</v>
      </c>
      <c r="L205" s="49">
        <v>5.418</v>
      </c>
      <c r="M205" s="49">
        <v>0.0</v>
      </c>
      <c r="N205" s="49">
        <v>0.0</v>
      </c>
    </row>
    <row r="206" ht="15.75" customHeight="1">
      <c r="A206" s="50" t="s">
        <v>58</v>
      </c>
      <c r="B206" s="50">
        <v>658.0</v>
      </c>
      <c r="C206" s="50">
        <v>74.0</v>
      </c>
      <c r="D206" s="50">
        <v>11.25</v>
      </c>
      <c r="E206" s="50">
        <v>63.0</v>
      </c>
      <c r="F206" s="50">
        <v>9.574</v>
      </c>
      <c r="G206" s="50">
        <v>391.0</v>
      </c>
      <c r="H206" s="50">
        <v>59.42</v>
      </c>
      <c r="I206" s="50">
        <v>97.0</v>
      </c>
      <c r="J206" s="50">
        <v>14.74</v>
      </c>
      <c r="K206" s="50">
        <v>33.0</v>
      </c>
      <c r="L206" s="50">
        <v>5.015</v>
      </c>
      <c r="M206" s="50">
        <v>0.0</v>
      </c>
      <c r="N206" s="50">
        <v>0.0</v>
      </c>
    </row>
    <row r="207" ht="15.75" customHeight="1">
      <c r="A207" s="51" t="s">
        <v>59</v>
      </c>
      <c r="B207" s="51">
        <v>682.0</v>
      </c>
      <c r="C207" s="51">
        <v>78.0</v>
      </c>
      <c r="D207" s="51">
        <v>11.44</v>
      </c>
      <c r="E207" s="51">
        <v>64.0</v>
      </c>
      <c r="F207" s="51">
        <v>9.384</v>
      </c>
      <c r="G207" s="51">
        <v>407.0</v>
      </c>
      <c r="H207" s="51">
        <v>59.68</v>
      </c>
      <c r="I207" s="51">
        <v>100.0</v>
      </c>
      <c r="J207" s="51">
        <v>14.66</v>
      </c>
      <c r="K207" s="51">
        <v>33.0</v>
      </c>
      <c r="L207" s="51">
        <v>4.838</v>
      </c>
      <c r="M207" s="51">
        <v>0.0</v>
      </c>
      <c r="N207" s="51">
        <v>0.0</v>
      </c>
    </row>
    <row r="208" ht="15.75" customHeight="1">
      <c r="A208" s="53" t="s">
        <v>61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ht="15.75" customHeight="1">
      <c r="A209" s="55">
        <f>A5</f>
        <v>44877</v>
      </c>
      <c r="B209" s="41">
        <f t="shared" ref="B209:N209" si="1">B33</f>
        <v>634</v>
      </c>
      <c r="C209" s="42">
        <f t="shared" si="1"/>
        <v>61</v>
      </c>
      <c r="D209" s="42">
        <f t="shared" si="1"/>
        <v>9.621</v>
      </c>
      <c r="E209" s="42">
        <f t="shared" si="1"/>
        <v>62</v>
      </c>
      <c r="F209" s="42">
        <f t="shared" si="1"/>
        <v>9.779</v>
      </c>
      <c r="G209" s="42">
        <f t="shared" si="1"/>
        <v>434</v>
      </c>
      <c r="H209" s="42">
        <f t="shared" si="1"/>
        <v>68.45</v>
      </c>
      <c r="I209" s="42">
        <f t="shared" si="1"/>
        <v>67</v>
      </c>
      <c r="J209" s="42">
        <f t="shared" si="1"/>
        <v>10.57</v>
      </c>
      <c r="K209" s="42">
        <f t="shared" si="1"/>
        <v>10</v>
      </c>
      <c r="L209" s="42">
        <f t="shared" si="1"/>
        <v>1.577</v>
      </c>
      <c r="M209" s="42">
        <f t="shared" si="1"/>
        <v>0</v>
      </c>
      <c r="N209" s="42">
        <f t="shared" si="1"/>
        <v>0</v>
      </c>
    </row>
    <row r="210" ht="15.75" customHeight="1">
      <c r="A210" s="56">
        <f>A34</f>
        <v>44878</v>
      </c>
      <c r="B210" s="44">
        <f t="shared" ref="B210:N210" si="2">B62</f>
        <v>448</v>
      </c>
      <c r="C210" s="45">
        <f t="shared" si="2"/>
        <v>43</v>
      </c>
      <c r="D210" s="45">
        <f t="shared" si="2"/>
        <v>9.598</v>
      </c>
      <c r="E210" s="45">
        <f t="shared" si="2"/>
        <v>56</v>
      </c>
      <c r="F210" s="45">
        <f t="shared" si="2"/>
        <v>12.5</v>
      </c>
      <c r="G210" s="45">
        <f t="shared" si="2"/>
        <v>300</v>
      </c>
      <c r="H210" s="45">
        <f t="shared" si="2"/>
        <v>66.96</v>
      </c>
      <c r="I210" s="45">
        <f t="shared" si="2"/>
        <v>41</v>
      </c>
      <c r="J210" s="45">
        <f t="shared" si="2"/>
        <v>9.152</v>
      </c>
      <c r="K210" s="45">
        <f t="shared" si="2"/>
        <v>8</v>
      </c>
      <c r="L210" s="45">
        <f t="shared" si="2"/>
        <v>1.785</v>
      </c>
      <c r="M210" s="45">
        <f t="shared" si="2"/>
        <v>0</v>
      </c>
      <c r="N210" s="45">
        <f t="shared" si="2"/>
        <v>0</v>
      </c>
    </row>
    <row r="211" ht="15.75" customHeight="1">
      <c r="A211" s="55">
        <f>A63</f>
        <v>44879</v>
      </c>
      <c r="B211" s="41">
        <f t="shared" ref="B211:N211" si="3">B91</f>
        <v>554</v>
      </c>
      <c r="C211" s="42">
        <f t="shared" si="3"/>
        <v>92</v>
      </c>
      <c r="D211" s="42">
        <f t="shared" si="3"/>
        <v>16.61</v>
      </c>
      <c r="E211" s="42">
        <f t="shared" si="3"/>
        <v>67</v>
      </c>
      <c r="F211" s="42">
        <f t="shared" si="3"/>
        <v>12.09</v>
      </c>
      <c r="G211" s="42">
        <f t="shared" si="3"/>
        <v>294</v>
      </c>
      <c r="H211" s="42">
        <f t="shared" si="3"/>
        <v>53.07</v>
      </c>
      <c r="I211" s="42">
        <f t="shared" si="3"/>
        <v>77</v>
      </c>
      <c r="J211" s="42">
        <f t="shared" si="3"/>
        <v>13.9</v>
      </c>
      <c r="K211" s="42">
        <f t="shared" si="3"/>
        <v>23</v>
      </c>
      <c r="L211" s="42">
        <f t="shared" si="3"/>
        <v>4.153</v>
      </c>
      <c r="M211" s="42">
        <f t="shared" si="3"/>
        <v>1</v>
      </c>
      <c r="N211" s="42">
        <f t="shared" si="3"/>
        <v>0.181</v>
      </c>
    </row>
    <row r="212" ht="15.75" customHeight="1">
      <c r="A212" s="56">
        <f>A92</f>
        <v>44880</v>
      </c>
      <c r="B212" s="44">
        <f t="shared" ref="B212:N212" si="4">B120</f>
        <v>546</v>
      </c>
      <c r="C212" s="45">
        <f t="shared" si="4"/>
        <v>110</v>
      </c>
      <c r="D212" s="45">
        <f t="shared" si="4"/>
        <v>20.15</v>
      </c>
      <c r="E212" s="45">
        <f t="shared" si="4"/>
        <v>45</v>
      </c>
      <c r="F212" s="57">
        <f t="shared" si="4"/>
        <v>8.242</v>
      </c>
      <c r="G212" s="45">
        <f t="shared" si="4"/>
        <v>293</v>
      </c>
      <c r="H212" s="57">
        <f t="shared" si="4"/>
        <v>53.66</v>
      </c>
      <c r="I212" s="45">
        <f t="shared" si="4"/>
        <v>76</v>
      </c>
      <c r="J212" s="57">
        <f t="shared" si="4"/>
        <v>13.92</v>
      </c>
      <c r="K212" s="45">
        <f t="shared" si="4"/>
        <v>22</v>
      </c>
      <c r="L212" s="57">
        <f t="shared" si="4"/>
        <v>4.029</v>
      </c>
      <c r="M212" s="45">
        <f t="shared" si="4"/>
        <v>0</v>
      </c>
      <c r="N212" s="57">
        <f t="shared" si="4"/>
        <v>0</v>
      </c>
    </row>
    <row r="213" ht="15.75" customHeight="1">
      <c r="A213" s="55">
        <f>A121</f>
        <v>44881</v>
      </c>
      <c r="B213" s="41">
        <f t="shared" ref="B213:N213" si="5">B149</f>
        <v>558</v>
      </c>
      <c r="C213" s="42">
        <f t="shared" si="5"/>
        <v>65</v>
      </c>
      <c r="D213" s="42">
        <f t="shared" si="5"/>
        <v>11.65</v>
      </c>
      <c r="E213" s="42">
        <f t="shared" si="5"/>
        <v>64</v>
      </c>
      <c r="F213" s="42">
        <f t="shared" si="5"/>
        <v>11.47</v>
      </c>
      <c r="G213" s="42">
        <f t="shared" si="5"/>
        <v>325</v>
      </c>
      <c r="H213" s="42">
        <f t="shared" si="5"/>
        <v>58.24</v>
      </c>
      <c r="I213" s="42">
        <f t="shared" si="5"/>
        <v>81</v>
      </c>
      <c r="J213" s="42">
        <f t="shared" si="5"/>
        <v>14.52</v>
      </c>
      <c r="K213" s="42">
        <f t="shared" si="5"/>
        <v>23</v>
      </c>
      <c r="L213" s="42">
        <f t="shared" si="5"/>
        <v>4.122</v>
      </c>
      <c r="M213" s="42">
        <f t="shared" si="5"/>
        <v>0</v>
      </c>
      <c r="N213" s="42">
        <f t="shared" si="5"/>
        <v>0</v>
      </c>
    </row>
    <row r="214" ht="15.75" customHeight="1">
      <c r="A214" s="56">
        <f>A150</f>
        <v>44882</v>
      </c>
      <c r="B214" s="44">
        <f t="shared" ref="B214:N214" si="6">B178</f>
        <v>583</v>
      </c>
      <c r="C214" s="45">
        <f t="shared" si="6"/>
        <v>66</v>
      </c>
      <c r="D214" s="45">
        <f t="shared" si="6"/>
        <v>11.32</v>
      </c>
      <c r="E214" s="45">
        <f t="shared" si="6"/>
        <v>59</v>
      </c>
      <c r="F214" s="57">
        <f t="shared" si="6"/>
        <v>10.12</v>
      </c>
      <c r="G214" s="45">
        <f t="shared" si="6"/>
        <v>334</v>
      </c>
      <c r="H214" s="57">
        <f t="shared" si="6"/>
        <v>57.29</v>
      </c>
      <c r="I214" s="45">
        <f t="shared" si="6"/>
        <v>101</v>
      </c>
      <c r="J214" s="57">
        <f t="shared" si="6"/>
        <v>17.32</v>
      </c>
      <c r="K214" s="45">
        <f t="shared" si="6"/>
        <v>23</v>
      </c>
      <c r="L214" s="57">
        <f t="shared" si="6"/>
        <v>3.945</v>
      </c>
      <c r="M214" s="45">
        <f t="shared" si="6"/>
        <v>0</v>
      </c>
      <c r="N214" s="57">
        <f t="shared" si="6"/>
        <v>0</v>
      </c>
    </row>
    <row r="215" ht="15.75" customHeight="1">
      <c r="A215" s="55">
        <f>A179</f>
        <v>44883</v>
      </c>
      <c r="B215" s="41">
        <f t="shared" ref="B215:N215" si="7">B207</f>
        <v>682</v>
      </c>
      <c r="C215" s="42">
        <f t="shared" si="7"/>
        <v>78</v>
      </c>
      <c r="D215" s="42">
        <f t="shared" si="7"/>
        <v>11.44</v>
      </c>
      <c r="E215" s="42">
        <f t="shared" si="7"/>
        <v>64</v>
      </c>
      <c r="F215" s="42">
        <f t="shared" si="7"/>
        <v>9.384</v>
      </c>
      <c r="G215" s="42">
        <f t="shared" si="7"/>
        <v>407</v>
      </c>
      <c r="H215" s="42">
        <f t="shared" si="7"/>
        <v>59.68</v>
      </c>
      <c r="I215" s="42">
        <f t="shared" si="7"/>
        <v>100</v>
      </c>
      <c r="J215" s="42">
        <f t="shared" si="7"/>
        <v>14.66</v>
      </c>
      <c r="K215" s="42">
        <f t="shared" si="7"/>
        <v>33</v>
      </c>
      <c r="L215" s="42">
        <f t="shared" si="7"/>
        <v>4.838</v>
      </c>
      <c r="M215" s="42">
        <f t="shared" si="7"/>
        <v>0</v>
      </c>
      <c r="N215" s="42">
        <f t="shared" si="7"/>
        <v>0</v>
      </c>
    </row>
    <row r="216" ht="15.0" customHeight="1">
      <c r="A216" s="58" t="s">
        <v>6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</row>
    <row r="217" ht="15.75" customHeight="1">
      <c r="A217" s="60" t="s">
        <v>62</v>
      </c>
      <c r="B217" s="61">
        <f t="shared" ref="B217:C217" si="8">SUM(B209:B215)</f>
        <v>4005</v>
      </c>
      <c r="C217" s="61">
        <f t="shared" si="8"/>
        <v>515</v>
      </c>
      <c r="D217" s="62">
        <f>C217/$B$217</f>
        <v>0.1285892634</v>
      </c>
      <c r="E217" s="61">
        <f>SUM(E209:E215)</f>
        <v>417</v>
      </c>
      <c r="F217" s="62">
        <f>E217/$B$217</f>
        <v>0.1041198502</v>
      </c>
      <c r="G217" s="61">
        <f>SUM(G209:G215)</f>
        <v>2387</v>
      </c>
      <c r="H217" s="62">
        <f>G217/$B$217</f>
        <v>0.5960049938</v>
      </c>
      <c r="I217" s="61">
        <f>SUM(I209:I215)</f>
        <v>543</v>
      </c>
      <c r="J217" s="62">
        <f>I217/$B$217</f>
        <v>0.1355805243</v>
      </c>
      <c r="K217" s="61">
        <f>SUM(K209:K215)</f>
        <v>142</v>
      </c>
      <c r="L217" s="62">
        <f>K217/$B$217</f>
        <v>0.0354556804</v>
      </c>
      <c r="M217" s="61">
        <f>SUM(M209:M215)</f>
        <v>1</v>
      </c>
      <c r="N217" s="62">
        <f>M217/$B$217</f>
        <v>0.0002496878901</v>
      </c>
      <c r="O217" s="63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>
      <c r="A238" s="64"/>
    </row>
    <row r="239" ht="15.75" customHeight="1">
      <c r="A239" s="65"/>
      <c r="B239" s="66"/>
      <c r="C239" s="66"/>
      <c r="D239" s="66"/>
    </row>
    <row r="240" ht="15.75" customHeight="1">
      <c r="A240" s="66"/>
      <c r="B240" s="66"/>
      <c r="C240" s="66"/>
      <c r="D240" s="6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F3:F4"/>
    <mergeCell ref="G3:G4"/>
    <mergeCell ref="E5:F5"/>
    <mergeCell ref="G5:H5"/>
    <mergeCell ref="B3:B4"/>
    <mergeCell ref="A5:B5"/>
    <mergeCell ref="C5:D5"/>
    <mergeCell ref="A34:B34"/>
    <mergeCell ref="A63:B63"/>
    <mergeCell ref="C63:D63"/>
    <mergeCell ref="E63:F63"/>
    <mergeCell ref="A121:B121"/>
    <mergeCell ref="C121:D121"/>
    <mergeCell ref="E121:F121"/>
    <mergeCell ref="G121:H121"/>
    <mergeCell ref="I121:J121"/>
    <mergeCell ref="K121:L121"/>
    <mergeCell ref="M121:N121"/>
    <mergeCell ref="A150:B150"/>
    <mergeCell ref="C150:D150"/>
    <mergeCell ref="E150:F150"/>
    <mergeCell ref="G150:H150"/>
    <mergeCell ref="I150:J150"/>
    <mergeCell ref="K150:L150"/>
    <mergeCell ref="M150:N150"/>
    <mergeCell ref="H3:H4"/>
    <mergeCell ref="I3:I4"/>
    <mergeCell ref="J3:J4"/>
    <mergeCell ref="K3:K4"/>
    <mergeCell ref="I5:J5"/>
    <mergeCell ref="K5:L5"/>
    <mergeCell ref="L3:L4"/>
    <mergeCell ref="M3:M4"/>
    <mergeCell ref="M5:N5"/>
    <mergeCell ref="A1:G1"/>
    <mergeCell ref="K1:N2"/>
    <mergeCell ref="A3:A4"/>
    <mergeCell ref="C3:C4"/>
    <mergeCell ref="D3:D4"/>
    <mergeCell ref="E3:E4"/>
    <mergeCell ref="N3:N4"/>
    <mergeCell ref="G63:H63"/>
    <mergeCell ref="I63:J63"/>
    <mergeCell ref="K63:L63"/>
    <mergeCell ref="M63:N63"/>
    <mergeCell ref="A92:B92"/>
    <mergeCell ref="C92:D92"/>
    <mergeCell ref="E92:F92"/>
    <mergeCell ref="G92:H92"/>
    <mergeCell ref="I92:J92"/>
    <mergeCell ref="K92:L92"/>
    <mergeCell ref="M92:N92"/>
    <mergeCell ref="A208:N208"/>
    <mergeCell ref="A216:N216"/>
    <mergeCell ref="A179:B179"/>
    <mergeCell ref="C179:D179"/>
    <mergeCell ref="E179:F179"/>
    <mergeCell ref="G179:H179"/>
    <mergeCell ref="I179:J179"/>
    <mergeCell ref="K179:L179"/>
    <mergeCell ref="M179:N179"/>
  </mergeCells>
  <conditionalFormatting sqref="A6:A17">
    <cfRule type="expression" dxfId="0" priority="1" stopIfTrue="1">
      <formula>$B6=MAX($B$6:$B$17)</formula>
    </cfRule>
  </conditionalFormatting>
  <conditionalFormatting sqref="A48:A58">
    <cfRule type="expression" dxfId="0" priority="2" stopIfTrue="1">
      <formula>$B48= MAX($B$47:$B$58)</formula>
    </cfRule>
  </conditionalFormatting>
  <conditionalFormatting sqref="A64:A75">
    <cfRule type="expression" dxfId="0" priority="3" stopIfTrue="1">
      <formula>$B64=MAX($B$64:$B$75)</formula>
    </cfRule>
  </conditionalFormatting>
  <conditionalFormatting sqref="A76:A87">
    <cfRule type="expression" dxfId="1" priority="4">
      <formula>$B76=MAX($B$76:$B$87)</formula>
    </cfRule>
  </conditionalFormatting>
  <conditionalFormatting sqref="A93:A104">
    <cfRule type="expression" dxfId="0" priority="5" stopIfTrue="1">
      <formula>$B93=MAX($B$93:$B$104)</formula>
    </cfRule>
  </conditionalFormatting>
  <conditionalFormatting sqref="A105:A116">
    <cfRule type="expression" dxfId="1" priority="6">
      <formula>$B105=MAX($B$105:$B$116)</formula>
    </cfRule>
  </conditionalFormatting>
  <conditionalFormatting sqref="A122:A133">
    <cfRule type="expression" dxfId="0" priority="7" stopIfTrue="1">
      <formula>$B122=MAX($B$122:$B$133)</formula>
    </cfRule>
  </conditionalFormatting>
  <conditionalFormatting sqref="A134:A145">
    <cfRule type="expression" dxfId="1" priority="8">
      <formula>$B134=MAX($B$134:$B$145)</formula>
    </cfRule>
  </conditionalFormatting>
  <conditionalFormatting sqref="A180:A191">
    <cfRule type="expression" dxfId="0" priority="9" stopIfTrue="1">
      <formula>$B180=MAX($B$180:$B$191)</formula>
    </cfRule>
  </conditionalFormatting>
  <conditionalFormatting sqref="A192:A197">
    <cfRule type="expression" dxfId="1" priority="10">
      <formula>$B192=MAX($B$192:$B$203)</formula>
    </cfRule>
  </conditionalFormatting>
  <conditionalFormatting sqref="A6:A17">
    <cfRule type="expression" dxfId="0" priority="11" stopIfTrue="1">
      <formula>$B6=MAX($B$6:$B$17)</formula>
    </cfRule>
  </conditionalFormatting>
  <conditionalFormatting sqref="A18">
    <cfRule type="expression" dxfId="0" priority="12" stopIfTrue="1">
      <formula>$B18= MAX($B$18:$B$29)</formula>
    </cfRule>
  </conditionalFormatting>
  <conditionalFormatting sqref="A19:A29">
    <cfRule type="expression" dxfId="0" priority="13" stopIfTrue="1">
      <formula>$B19= MAX($B$18:$B$29)</formula>
    </cfRule>
  </conditionalFormatting>
  <conditionalFormatting sqref="A35:A47">
    <cfRule type="expression" dxfId="0" priority="14" stopIfTrue="1">
      <formula>$B35= MAX($B$47:$B$58)</formula>
    </cfRule>
  </conditionalFormatting>
  <conditionalFormatting sqref="A198:A203">
    <cfRule type="expression" dxfId="1" priority="15">
      <formula>$B198=MAX($B$192:$B$203)</formula>
    </cfRule>
  </conditionalFormatting>
  <conditionalFormatting sqref="A151:A162">
    <cfRule type="expression" dxfId="0" priority="16" stopIfTrue="1">
      <formula>$B151=MAX($B$151:$B$162)</formula>
    </cfRule>
  </conditionalFormatting>
  <conditionalFormatting sqref="A163:A174">
    <cfRule type="expression" dxfId="1" priority="17">
      <formula>$B163=MAX($B$163:$B$174)</formula>
    </cfRule>
  </conditionalFormatting>
  <printOptions/>
  <pageMargins bottom="0.7480314960629921" footer="0.0" header="0.0" left="0.2362204724409449" right="0.2362204724409449" top="0.7480314960629921"/>
  <pageSetup fitToHeight="0" paperSize="9" orientation="landscape"/>
  <headerFooter>
    <oddFooter>&amp;C&amp;P of &amp;RProduced by Traffic Data Centre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2.14"/>
    <col customWidth="1" min="2" max="26" width="8.71"/>
  </cols>
  <sheetData>
    <row r="1" ht="15.0" customHeight="1">
      <c r="A1" s="67"/>
      <c r="B1" s="67"/>
      <c r="C1" s="67"/>
      <c r="D1" s="67"/>
      <c r="E1" s="67"/>
      <c r="F1" s="67"/>
      <c r="G1" s="67"/>
      <c r="H1" s="67"/>
      <c r="I1" s="3" t="str">
        <f>ClassSum1!H1</f>
        <v>Site No : 22445-6</v>
      </c>
      <c r="J1" s="3"/>
      <c r="K1" s="68"/>
      <c r="L1" s="68"/>
      <c r="M1" s="68"/>
      <c r="N1" s="68"/>
      <c r="O1" s="68"/>
      <c r="P1" s="69"/>
      <c r="Q1" s="69" t="str">
        <f>ClassSum1!K1</f>
        <v>DE BEAUVOIR ROAD, NORTH OF BUCKINGHAM ROAD</v>
      </c>
    </row>
    <row r="2">
      <c r="A2" s="33"/>
      <c r="B2" s="34"/>
      <c r="C2" s="7"/>
      <c r="D2" s="7"/>
      <c r="E2" s="7"/>
      <c r="F2" s="3"/>
      <c r="G2" s="3"/>
      <c r="H2" s="3"/>
      <c r="I2" s="3" t="str">
        <f>ClassSum1!H2</f>
        <v>Channel: Northbound</v>
      </c>
      <c r="J2" s="3"/>
      <c r="K2" s="68"/>
      <c r="L2" s="68"/>
      <c r="M2" s="68"/>
      <c r="N2" s="68"/>
      <c r="O2" s="68"/>
      <c r="P2" s="68"/>
      <c r="Q2" s="68"/>
    </row>
    <row r="3" ht="15.0" customHeight="1">
      <c r="A3" s="70" t="s">
        <v>63</v>
      </c>
      <c r="B3" s="70" t="s">
        <v>64</v>
      </c>
      <c r="C3" s="71" t="s">
        <v>65</v>
      </c>
      <c r="D3" s="71" t="s">
        <v>66</v>
      </c>
      <c r="E3" s="71" t="s">
        <v>67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>
      <c r="A4" s="37"/>
      <c r="B4" s="37"/>
      <c r="C4" s="73" t="s">
        <v>68</v>
      </c>
      <c r="D4" s="73" t="s">
        <v>68</v>
      </c>
      <c r="E4" s="74" t="s">
        <v>69</v>
      </c>
      <c r="F4" s="72" t="s">
        <v>70</v>
      </c>
      <c r="G4" s="72" t="s">
        <v>71</v>
      </c>
      <c r="H4" s="72" t="s">
        <v>72</v>
      </c>
      <c r="I4" s="72" t="s">
        <v>73</v>
      </c>
      <c r="J4" s="72" t="s">
        <v>74</v>
      </c>
      <c r="K4" s="72" t="s">
        <v>75</v>
      </c>
      <c r="L4" s="72" t="s">
        <v>76</v>
      </c>
      <c r="M4" s="72" t="s">
        <v>77</v>
      </c>
      <c r="N4" s="72" t="s">
        <v>78</v>
      </c>
      <c r="O4" s="72" t="s">
        <v>79</v>
      </c>
      <c r="P4" s="72" t="s">
        <v>80</v>
      </c>
      <c r="Q4" s="72" t="s">
        <v>81</v>
      </c>
    </row>
    <row r="5" ht="15.0" customHeight="1">
      <c r="A5" s="38">
        <f>+ClassSum1!A5</f>
        <v>44877</v>
      </c>
      <c r="B5" s="39"/>
      <c r="C5" s="38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  <c r="O5" s="38"/>
      <c r="P5" s="39"/>
      <c r="Q5" s="75"/>
    </row>
    <row r="6" ht="15.0" customHeight="1">
      <c r="A6" s="40" t="s">
        <v>32</v>
      </c>
      <c r="B6" s="41">
        <v>18.0</v>
      </c>
      <c r="C6" s="42">
        <v>19.8</v>
      </c>
      <c r="D6" s="42">
        <v>15.6</v>
      </c>
      <c r="E6" s="76">
        <v>3.8</v>
      </c>
      <c r="F6" s="77">
        <v>0.0</v>
      </c>
      <c r="G6" s="42">
        <v>1.0</v>
      </c>
      <c r="H6" s="42">
        <v>9.0</v>
      </c>
      <c r="I6" s="42">
        <v>6.0</v>
      </c>
      <c r="J6" s="42">
        <v>2.0</v>
      </c>
      <c r="K6" s="42">
        <v>0.0</v>
      </c>
      <c r="L6" s="42">
        <v>0.0</v>
      </c>
      <c r="M6" s="42">
        <v>0.0</v>
      </c>
      <c r="N6" s="42">
        <v>0.0</v>
      </c>
      <c r="O6" s="42">
        <v>0.0</v>
      </c>
      <c r="P6" s="42">
        <v>0.0</v>
      </c>
      <c r="Q6" s="42">
        <v>0.0</v>
      </c>
    </row>
    <row r="7" ht="15.0" customHeight="1">
      <c r="A7" s="43" t="s">
        <v>33</v>
      </c>
      <c r="B7" s="44">
        <v>12.0</v>
      </c>
      <c r="C7" s="45">
        <v>17.6</v>
      </c>
      <c r="D7" s="45">
        <v>14.0</v>
      </c>
      <c r="E7" s="78">
        <v>5.0</v>
      </c>
      <c r="F7" s="79">
        <v>0.0</v>
      </c>
      <c r="G7" s="45">
        <v>3.0</v>
      </c>
      <c r="H7" s="45">
        <v>4.0</v>
      </c>
      <c r="I7" s="45">
        <v>4.0</v>
      </c>
      <c r="J7" s="45">
        <v>0.0</v>
      </c>
      <c r="K7" s="45">
        <v>1.0</v>
      </c>
      <c r="L7" s="45">
        <v>0.0</v>
      </c>
      <c r="M7" s="45">
        <v>0.0</v>
      </c>
      <c r="N7" s="45">
        <v>0.0</v>
      </c>
      <c r="O7" s="45">
        <v>0.0</v>
      </c>
      <c r="P7" s="45">
        <v>0.0</v>
      </c>
      <c r="Q7" s="45">
        <v>0.0</v>
      </c>
    </row>
    <row r="8" ht="15.0" customHeight="1">
      <c r="A8" s="40" t="s">
        <v>34</v>
      </c>
      <c r="B8" s="41">
        <v>16.0</v>
      </c>
      <c r="C8" s="42">
        <v>20.3</v>
      </c>
      <c r="D8" s="42">
        <v>17.3</v>
      </c>
      <c r="E8" s="76">
        <v>2.7</v>
      </c>
      <c r="F8" s="77">
        <v>0.0</v>
      </c>
      <c r="G8" s="42">
        <v>0.0</v>
      </c>
      <c r="H8" s="42">
        <v>4.0</v>
      </c>
      <c r="I8" s="42">
        <v>10.0</v>
      </c>
      <c r="J8" s="42">
        <v>2.0</v>
      </c>
      <c r="K8" s="42">
        <v>0.0</v>
      </c>
      <c r="L8" s="42">
        <v>0.0</v>
      </c>
      <c r="M8" s="42">
        <v>0.0</v>
      </c>
      <c r="N8" s="42">
        <v>0.0</v>
      </c>
      <c r="O8" s="42">
        <v>0.0</v>
      </c>
      <c r="P8" s="42">
        <v>0.0</v>
      </c>
      <c r="Q8" s="42">
        <v>0.0</v>
      </c>
    </row>
    <row r="9" ht="15.0" customHeight="1">
      <c r="A9" s="43" t="s">
        <v>35</v>
      </c>
      <c r="B9" s="44">
        <v>11.0</v>
      </c>
      <c r="C9" s="45">
        <v>22.5</v>
      </c>
      <c r="D9" s="45">
        <v>16.2</v>
      </c>
      <c r="E9" s="78">
        <v>5.1</v>
      </c>
      <c r="F9" s="79">
        <v>0.0</v>
      </c>
      <c r="G9" s="45">
        <v>1.0</v>
      </c>
      <c r="H9" s="45">
        <v>5.0</v>
      </c>
      <c r="I9" s="45">
        <v>2.0</v>
      </c>
      <c r="J9" s="45">
        <v>3.0</v>
      </c>
      <c r="K9" s="45">
        <v>0.0</v>
      </c>
      <c r="L9" s="45">
        <v>0.0</v>
      </c>
      <c r="M9" s="45">
        <v>0.0</v>
      </c>
      <c r="N9" s="45">
        <v>0.0</v>
      </c>
      <c r="O9" s="45">
        <v>0.0</v>
      </c>
      <c r="P9" s="45">
        <v>0.0</v>
      </c>
      <c r="Q9" s="45">
        <v>0.0</v>
      </c>
    </row>
    <row r="10" ht="15.0" customHeight="1">
      <c r="A10" s="40" t="s">
        <v>36</v>
      </c>
      <c r="B10" s="41">
        <v>6.0</v>
      </c>
      <c r="C10" s="42" t="s">
        <v>60</v>
      </c>
      <c r="D10" s="42">
        <v>15.7</v>
      </c>
      <c r="E10" s="76">
        <v>3.4</v>
      </c>
      <c r="F10" s="77">
        <v>0.0</v>
      </c>
      <c r="G10" s="42">
        <v>0.0</v>
      </c>
      <c r="H10" s="42">
        <v>2.0</v>
      </c>
      <c r="I10" s="42">
        <v>3.0</v>
      </c>
      <c r="J10" s="42">
        <v>1.0</v>
      </c>
      <c r="K10" s="42">
        <v>0.0</v>
      </c>
      <c r="L10" s="42">
        <v>0.0</v>
      </c>
      <c r="M10" s="42">
        <v>0.0</v>
      </c>
      <c r="N10" s="42">
        <v>0.0</v>
      </c>
      <c r="O10" s="42">
        <v>0.0</v>
      </c>
      <c r="P10" s="42">
        <v>0.0</v>
      </c>
      <c r="Q10" s="42">
        <v>0.0</v>
      </c>
    </row>
    <row r="11" ht="15.0" customHeight="1">
      <c r="A11" s="43" t="s">
        <v>37</v>
      </c>
      <c r="B11" s="44">
        <v>4.0</v>
      </c>
      <c r="C11" s="45" t="s">
        <v>60</v>
      </c>
      <c r="D11" s="45">
        <v>17.6</v>
      </c>
      <c r="E11" s="78">
        <v>7.5</v>
      </c>
      <c r="F11" s="79">
        <v>0.0</v>
      </c>
      <c r="G11" s="45">
        <v>0.0</v>
      </c>
      <c r="H11" s="45">
        <v>1.0</v>
      </c>
      <c r="I11" s="45">
        <v>2.0</v>
      </c>
      <c r="J11" s="45">
        <v>0.0</v>
      </c>
      <c r="K11" s="45">
        <v>1.0</v>
      </c>
      <c r="L11" s="45">
        <v>0.0</v>
      </c>
      <c r="M11" s="45">
        <v>0.0</v>
      </c>
      <c r="N11" s="45">
        <v>0.0</v>
      </c>
      <c r="O11" s="45">
        <v>0.0</v>
      </c>
      <c r="P11" s="45">
        <v>0.0</v>
      </c>
      <c r="Q11" s="45">
        <v>0.0</v>
      </c>
    </row>
    <row r="12">
      <c r="A12" s="40" t="s">
        <v>38</v>
      </c>
      <c r="B12" s="41">
        <v>5.0</v>
      </c>
      <c r="C12" s="42" t="s">
        <v>60</v>
      </c>
      <c r="D12" s="42">
        <v>17.6</v>
      </c>
      <c r="E12" s="76">
        <v>4.4</v>
      </c>
      <c r="F12" s="77">
        <v>0.0</v>
      </c>
      <c r="G12" s="42">
        <v>0.0</v>
      </c>
      <c r="H12" s="42">
        <v>1.0</v>
      </c>
      <c r="I12" s="42">
        <v>2.0</v>
      </c>
      <c r="J12" s="42">
        <v>2.0</v>
      </c>
      <c r="K12" s="42">
        <v>0.0</v>
      </c>
      <c r="L12" s="42">
        <v>0.0</v>
      </c>
      <c r="M12" s="42">
        <v>0.0</v>
      </c>
      <c r="N12" s="42">
        <v>0.0</v>
      </c>
      <c r="O12" s="42">
        <v>0.0</v>
      </c>
      <c r="P12" s="42">
        <v>0.0</v>
      </c>
      <c r="Q12" s="42">
        <v>0.0</v>
      </c>
    </row>
    <row r="13">
      <c r="A13" s="43" t="s">
        <v>39</v>
      </c>
      <c r="B13" s="44">
        <v>5.0</v>
      </c>
      <c r="C13" s="45" t="s">
        <v>60</v>
      </c>
      <c r="D13" s="45">
        <v>18.5</v>
      </c>
      <c r="E13" s="78">
        <v>2.4</v>
      </c>
      <c r="F13" s="79">
        <v>0.0</v>
      </c>
      <c r="G13" s="45">
        <v>0.0</v>
      </c>
      <c r="H13" s="45">
        <v>0.0</v>
      </c>
      <c r="I13" s="45">
        <v>3.0</v>
      </c>
      <c r="J13" s="45">
        <v>2.0</v>
      </c>
      <c r="K13" s="45">
        <v>0.0</v>
      </c>
      <c r="L13" s="45">
        <v>0.0</v>
      </c>
      <c r="M13" s="45">
        <v>0.0</v>
      </c>
      <c r="N13" s="45">
        <v>0.0</v>
      </c>
      <c r="O13" s="45">
        <v>0.0</v>
      </c>
      <c r="P13" s="45">
        <v>0.0</v>
      </c>
      <c r="Q13" s="45">
        <v>0.0</v>
      </c>
    </row>
    <row r="14">
      <c r="A14" s="40" t="s">
        <v>40</v>
      </c>
      <c r="B14" s="41">
        <v>11.0</v>
      </c>
      <c r="C14" s="42">
        <v>20.0</v>
      </c>
      <c r="D14" s="42">
        <v>15.6</v>
      </c>
      <c r="E14" s="76">
        <v>3.7</v>
      </c>
      <c r="F14" s="77">
        <v>0.0</v>
      </c>
      <c r="G14" s="42">
        <v>0.0</v>
      </c>
      <c r="H14" s="42">
        <v>6.0</v>
      </c>
      <c r="I14" s="42">
        <v>4.0</v>
      </c>
      <c r="J14" s="42">
        <v>1.0</v>
      </c>
      <c r="K14" s="42">
        <v>0.0</v>
      </c>
      <c r="L14" s="42">
        <v>0.0</v>
      </c>
      <c r="M14" s="42">
        <v>0.0</v>
      </c>
      <c r="N14" s="42">
        <v>0.0</v>
      </c>
      <c r="O14" s="42">
        <v>0.0</v>
      </c>
      <c r="P14" s="42">
        <v>0.0</v>
      </c>
      <c r="Q14" s="42">
        <v>0.0</v>
      </c>
    </row>
    <row r="15">
      <c r="A15" s="43" t="s">
        <v>41</v>
      </c>
      <c r="B15" s="44">
        <v>38.0</v>
      </c>
      <c r="C15" s="45">
        <v>19.4</v>
      </c>
      <c r="D15" s="45">
        <v>11.8</v>
      </c>
      <c r="E15" s="78">
        <v>5.5</v>
      </c>
      <c r="F15" s="79">
        <v>0.0</v>
      </c>
      <c r="G15" s="45">
        <v>19.0</v>
      </c>
      <c r="H15" s="45">
        <v>10.0</v>
      </c>
      <c r="I15" s="45">
        <v>6.0</v>
      </c>
      <c r="J15" s="45">
        <v>3.0</v>
      </c>
      <c r="K15" s="45">
        <v>0.0</v>
      </c>
      <c r="L15" s="45">
        <v>0.0</v>
      </c>
      <c r="M15" s="45">
        <v>0.0</v>
      </c>
      <c r="N15" s="45">
        <v>0.0</v>
      </c>
      <c r="O15" s="45">
        <v>0.0</v>
      </c>
      <c r="P15" s="45">
        <v>0.0</v>
      </c>
      <c r="Q15" s="45">
        <v>0.0</v>
      </c>
    </row>
    <row r="16">
      <c r="A16" s="40" t="s">
        <v>42</v>
      </c>
      <c r="B16" s="41">
        <v>27.0</v>
      </c>
      <c r="C16" s="42">
        <v>16.6</v>
      </c>
      <c r="D16" s="42">
        <v>12.9</v>
      </c>
      <c r="E16" s="76">
        <v>3.2</v>
      </c>
      <c r="F16" s="77">
        <v>0.0</v>
      </c>
      <c r="G16" s="42">
        <v>5.0</v>
      </c>
      <c r="H16" s="42">
        <v>15.0</v>
      </c>
      <c r="I16" s="42">
        <v>6.0</v>
      </c>
      <c r="J16" s="42">
        <v>1.0</v>
      </c>
      <c r="K16" s="42">
        <v>0.0</v>
      </c>
      <c r="L16" s="42">
        <v>0.0</v>
      </c>
      <c r="M16" s="42">
        <v>0.0</v>
      </c>
      <c r="N16" s="42">
        <v>0.0</v>
      </c>
      <c r="O16" s="42">
        <v>0.0</v>
      </c>
      <c r="P16" s="42">
        <v>0.0</v>
      </c>
      <c r="Q16" s="42">
        <v>0.0</v>
      </c>
    </row>
    <row r="17">
      <c r="A17" s="43" t="s">
        <v>43</v>
      </c>
      <c r="B17" s="44">
        <v>36.0</v>
      </c>
      <c r="C17" s="45">
        <v>17.6</v>
      </c>
      <c r="D17" s="45">
        <v>14.7</v>
      </c>
      <c r="E17" s="78">
        <v>3.3</v>
      </c>
      <c r="F17" s="79">
        <v>0.0</v>
      </c>
      <c r="G17" s="45">
        <v>2.0</v>
      </c>
      <c r="H17" s="45">
        <v>21.0</v>
      </c>
      <c r="I17" s="45">
        <v>11.0</v>
      </c>
      <c r="J17" s="45">
        <v>1.0</v>
      </c>
      <c r="K17" s="45">
        <v>1.0</v>
      </c>
      <c r="L17" s="45">
        <v>0.0</v>
      </c>
      <c r="M17" s="45">
        <v>0.0</v>
      </c>
      <c r="N17" s="45">
        <v>0.0</v>
      </c>
      <c r="O17" s="45">
        <v>0.0</v>
      </c>
      <c r="P17" s="45">
        <v>0.0</v>
      </c>
      <c r="Q17" s="45">
        <v>0.0</v>
      </c>
    </row>
    <row r="18">
      <c r="A18" s="40" t="s">
        <v>44</v>
      </c>
      <c r="B18" s="41">
        <v>39.0</v>
      </c>
      <c r="C18" s="42">
        <v>19.0</v>
      </c>
      <c r="D18" s="42">
        <v>15.1</v>
      </c>
      <c r="E18" s="76">
        <v>3.6</v>
      </c>
      <c r="F18" s="77">
        <v>0.0</v>
      </c>
      <c r="G18" s="42">
        <v>2.0</v>
      </c>
      <c r="H18" s="42">
        <v>17.0</v>
      </c>
      <c r="I18" s="42">
        <v>17.0</v>
      </c>
      <c r="J18" s="42">
        <v>3.0</v>
      </c>
      <c r="K18" s="42">
        <v>0.0</v>
      </c>
      <c r="L18" s="42">
        <v>0.0</v>
      </c>
      <c r="M18" s="42">
        <v>0.0</v>
      </c>
      <c r="N18" s="42">
        <v>0.0</v>
      </c>
      <c r="O18" s="42">
        <v>0.0</v>
      </c>
      <c r="P18" s="42">
        <v>0.0</v>
      </c>
      <c r="Q18" s="42">
        <v>0.0</v>
      </c>
    </row>
    <row r="19">
      <c r="A19" s="43" t="s">
        <v>45</v>
      </c>
      <c r="B19" s="44">
        <v>51.0</v>
      </c>
      <c r="C19" s="45">
        <v>18.6</v>
      </c>
      <c r="D19" s="45">
        <v>14.1</v>
      </c>
      <c r="E19" s="78">
        <v>4.4</v>
      </c>
      <c r="F19" s="79">
        <v>0.0</v>
      </c>
      <c r="G19" s="45">
        <v>10.0</v>
      </c>
      <c r="H19" s="45">
        <v>22.0</v>
      </c>
      <c r="I19" s="45">
        <v>14.0</v>
      </c>
      <c r="J19" s="45">
        <v>5.0</v>
      </c>
      <c r="K19" s="45">
        <v>0.0</v>
      </c>
      <c r="L19" s="45">
        <v>0.0</v>
      </c>
      <c r="M19" s="45">
        <v>0.0</v>
      </c>
      <c r="N19" s="45">
        <v>0.0</v>
      </c>
      <c r="O19" s="45">
        <v>0.0</v>
      </c>
      <c r="P19" s="45">
        <v>0.0</v>
      </c>
      <c r="Q19" s="45">
        <v>0.0</v>
      </c>
    </row>
    <row r="20">
      <c r="A20" s="40" t="s">
        <v>46</v>
      </c>
      <c r="B20" s="41">
        <v>25.0</v>
      </c>
      <c r="C20" s="42">
        <v>19.5</v>
      </c>
      <c r="D20" s="42">
        <v>15.5</v>
      </c>
      <c r="E20" s="76">
        <v>3.7</v>
      </c>
      <c r="F20" s="77">
        <v>0.0</v>
      </c>
      <c r="G20" s="42">
        <v>1.0</v>
      </c>
      <c r="H20" s="42">
        <v>11.0</v>
      </c>
      <c r="I20" s="42">
        <v>11.0</v>
      </c>
      <c r="J20" s="42">
        <v>2.0</v>
      </c>
      <c r="K20" s="42">
        <v>0.0</v>
      </c>
      <c r="L20" s="42">
        <v>0.0</v>
      </c>
      <c r="M20" s="42">
        <v>0.0</v>
      </c>
      <c r="N20" s="42">
        <v>0.0</v>
      </c>
      <c r="O20" s="42">
        <v>0.0</v>
      </c>
      <c r="P20" s="42">
        <v>0.0</v>
      </c>
      <c r="Q20" s="42">
        <v>0.0</v>
      </c>
    </row>
    <row r="21" ht="15.75" customHeight="1">
      <c r="A21" s="43" t="s">
        <v>47</v>
      </c>
      <c r="B21" s="44">
        <v>32.0</v>
      </c>
      <c r="C21" s="45">
        <v>17.5</v>
      </c>
      <c r="D21" s="45">
        <v>12.9</v>
      </c>
      <c r="E21" s="78">
        <v>3.8</v>
      </c>
      <c r="F21" s="79">
        <v>0.0</v>
      </c>
      <c r="G21" s="45">
        <v>9.0</v>
      </c>
      <c r="H21" s="45">
        <v>15.0</v>
      </c>
      <c r="I21" s="45">
        <v>7.0</v>
      </c>
      <c r="J21" s="45">
        <v>1.0</v>
      </c>
      <c r="K21" s="45">
        <v>0.0</v>
      </c>
      <c r="L21" s="45">
        <v>0.0</v>
      </c>
      <c r="M21" s="45">
        <v>0.0</v>
      </c>
      <c r="N21" s="45">
        <v>0.0</v>
      </c>
      <c r="O21" s="45">
        <v>0.0</v>
      </c>
      <c r="P21" s="45">
        <v>0.0</v>
      </c>
      <c r="Q21" s="45">
        <v>0.0</v>
      </c>
    </row>
    <row r="22" ht="15.75" customHeight="1">
      <c r="A22" s="40" t="s">
        <v>48</v>
      </c>
      <c r="B22" s="41">
        <v>37.0</v>
      </c>
      <c r="C22" s="42">
        <v>19.5</v>
      </c>
      <c r="D22" s="42">
        <v>15.6</v>
      </c>
      <c r="E22" s="76">
        <v>4.1</v>
      </c>
      <c r="F22" s="77">
        <v>0.0</v>
      </c>
      <c r="G22" s="42">
        <v>2.0</v>
      </c>
      <c r="H22" s="42">
        <v>16.0</v>
      </c>
      <c r="I22" s="42">
        <v>15.0</v>
      </c>
      <c r="J22" s="42">
        <v>3.0</v>
      </c>
      <c r="K22" s="42">
        <v>1.0</v>
      </c>
      <c r="L22" s="42">
        <v>0.0</v>
      </c>
      <c r="M22" s="42">
        <v>0.0</v>
      </c>
      <c r="N22" s="42">
        <v>0.0</v>
      </c>
      <c r="O22" s="42">
        <v>0.0</v>
      </c>
      <c r="P22" s="42">
        <v>0.0</v>
      </c>
      <c r="Q22" s="42">
        <v>0.0</v>
      </c>
    </row>
    <row r="23" ht="15.75" customHeight="1">
      <c r="A23" s="43" t="s">
        <v>49</v>
      </c>
      <c r="B23" s="44">
        <v>53.0</v>
      </c>
      <c r="C23" s="45">
        <v>19.3</v>
      </c>
      <c r="D23" s="45">
        <v>13.5</v>
      </c>
      <c r="E23" s="78">
        <v>4.9</v>
      </c>
      <c r="F23" s="79">
        <v>1.0</v>
      </c>
      <c r="G23" s="45">
        <v>9.0</v>
      </c>
      <c r="H23" s="45">
        <v>31.0</v>
      </c>
      <c r="I23" s="45">
        <v>6.0</v>
      </c>
      <c r="J23" s="45">
        <v>3.0</v>
      </c>
      <c r="K23" s="45">
        <v>3.0</v>
      </c>
      <c r="L23" s="45">
        <v>0.0</v>
      </c>
      <c r="M23" s="45">
        <v>0.0</v>
      </c>
      <c r="N23" s="45">
        <v>0.0</v>
      </c>
      <c r="O23" s="45">
        <v>0.0</v>
      </c>
      <c r="P23" s="45">
        <v>0.0</v>
      </c>
      <c r="Q23" s="45">
        <v>0.0</v>
      </c>
    </row>
    <row r="24" ht="15.75" customHeight="1">
      <c r="A24" s="40" t="s">
        <v>50</v>
      </c>
      <c r="B24" s="41">
        <v>43.0</v>
      </c>
      <c r="C24" s="42">
        <v>19.2</v>
      </c>
      <c r="D24" s="42">
        <v>15.2</v>
      </c>
      <c r="E24" s="76">
        <v>3.5</v>
      </c>
      <c r="F24" s="77">
        <v>0.0</v>
      </c>
      <c r="G24" s="42">
        <v>0.0</v>
      </c>
      <c r="H24" s="42">
        <v>24.0</v>
      </c>
      <c r="I24" s="42">
        <v>14.0</v>
      </c>
      <c r="J24" s="42">
        <v>5.0</v>
      </c>
      <c r="K24" s="42">
        <v>0.0</v>
      </c>
      <c r="L24" s="42">
        <v>0.0</v>
      </c>
      <c r="M24" s="42">
        <v>0.0</v>
      </c>
      <c r="N24" s="42">
        <v>0.0</v>
      </c>
      <c r="O24" s="42">
        <v>0.0</v>
      </c>
      <c r="P24" s="42">
        <v>0.0</v>
      </c>
      <c r="Q24" s="42">
        <v>0.0</v>
      </c>
    </row>
    <row r="25" ht="15.75" customHeight="1">
      <c r="A25" s="43" t="s">
        <v>51</v>
      </c>
      <c r="B25" s="44">
        <v>52.0</v>
      </c>
      <c r="C25" s="45">
        <v>20.3</v>
      </c>
      <c r="D25" s="45">
        <v>15.0</v>
      </c>
      <c r="E25" s="78">
        <v>5.4</v>
      </c>
      <c r="F25" s="79">
        <v>1.0</v>
      </c>
      <c r="G25" s="45">
        <v>8.0</v>
      </c>
      <c r="H25" s="45">
        <v>20.0</v>
      </c>
      <c r="I25" s="45">
        <v>15.0</v>
      </c>
      <c r="J25" s="45">
        <v>5.0</v>
      </c>
      <c r="K25" s="45">
        <v>3.0</v>
      </c>
      <c r="L25" s="45">
        <v>0.0</v>
      </c>
      <c r="M25" s="45">
        <v>0.0</v>
      </c>
      <c r="N25" s="45">
        <v>0.0</v>
      </c>
      <c r="O25" s="45">
        <v>0.0</v>
      </c>
      <c r="P25" s="45">
        <v>0.0</v>
      </c>
      <c r="Q25" s="45">
        <v>0.0</v>
      </c>
    </row>
    <row r="26" ht="15.75" customHeight="1">
      <c r="A26" s="40" t="s">
        <v>52</v>
      </c>
      <c r="B26" s="41">
        <v>43.0</v>
      </c>
      <c r="C26" s="42">
        <v>20.9</v>
      </c>
      <c r="D26" s="42">
        <v>16.6</v>
      </c>
      <c r="E26" s="76">
        <v>4.9</v>
      </c>
      <c r="F26" s="77">
        <v>0.0</v>
      </c>
      <c r="G26" s="42">
        <v>2.0</v>
      </c>
      <c r="H26" s="42">
        <v>17.0</v>
      </c>
      <c r="I26" s="42">
        <v>17.0</v>
      </c>
      <c r="J26" s="42">
        <v>4.0</v>
      </c>
      <c r="K26" s="42">
        <v>2.0</v>
      </c>
      <c r="L26" s="42">
        <v>1.0</v>
      </c>
      <c r="M26" s="42">
        <v>0.0</v>
      </c>
      <c r="N26" s="42">
        <v>0.0</v>
      </c>
      <c r="O26" s="42">
        <v>0.0</v>
      </c>
      <c r="P26" s="42">
        <v>0.0</v>
      </c>
      <c r="Q26" s="42">
        <v>0.0</v>
      </c>
    </row>
    <row r="27" ht="15.75" customHeight="1">
      <c r="A27" s="43" t="s">
        <v>53</v>
      </c>
      <c r="B27" s="44">
        <v>21.0</v>
      </c>
      <c r="C27" s="45">
        <v>17.5</v>
      </c>
      <c r="D27" s="45">
        <v>14.4</v>
      </c>
      <c r="E27" s="78">
        <v>4.5</v>
      </c>
      <c r="F27" s="79">
        <v>0.0</v>
      </c>
      <c r="G27" s="45">
        <v>3.0</v>
      </c>
      <c r="H27" s="45">
        <v>9.0</v>
      </c>
      <c r="I27" s="45">
        <v>7.0</v>
      </c>
      <c r="J27" s="45">
        <v>1.0</v>
      </c>
      <c r="K27" s="45">
        <v>1.0</v>
      </c>
      <c r="L27" s="45">
        <v>0.0</v>
      </c>
      <c r="M27" s="45">
        <v>0.0</v>
      </c>
      <c r="N27" s="45">
        <v>0.0</v>
      </c>
      <c r="O27" s="45">
        <v>0.0</v>
      </c>
      <c r="P27" s="45">
        <v>0.0</v>
      </c>
      <c r="Q27" s="45">
        <v>0.0</v>
      </c>
    </row>
    <row r="28" ht="15.75" customHeight="1">
      <c r="A28" s="40" t="s">
        <v>54</v>
      </c>
      <c r="B28" s="41">
        <v>23.0</v>
      </c>
      <c r="C28" s="42">
        <v>22.4</v>
      </c>
      <c r="D28" s="42">
        <v>17.9</v>
      </c>
      <c r="E28" s="76">
        <v>4.5</v>
      </c>
      <c r="F28" s="77">
        <v>0.0</v>
      </c>
      <c r="G28" s="42">
        <v>0.0</v>
      </c>
      <c r="H28" s="42">
        <v>9.0</v>
      </c>
      <c r="I28" s="42">
        <v>6.0</v>
      </c>
      <c r="J28" s="42">
        <v>7.0</v>
      </c>
      <c r="K28" s="42">
        <v>1.0</v>
      </c>
      <c r="L28" s="42">
        <v>0.0</v>
      </c>
      <c r="M28" s="42">
        <v>0.0</v>
      </c>
      <c r="N28" s="42">
        <v>0.0</v>
      </c>
      <c r="O28" s="42">
        <v>0.0</v>
      </c>
      <c r="P28" s="42">
        <v>0.0</v>
      </c>
      <c r="Q28" s="42">
        <v>0.0</v>
      </c>
    </row>
    <row r="29" ht="15.75" customHeight="1">
      <c r="A29" s="43" t="s">
        <v>55</v>
      </c>
      <c r="B29" s="44">
        <v>26.0</v>
      </c>
      <c r="C29" s="45">
        <v>19.0</v>
      </c>
      <c r="D29" s="45">
        <v>15.6</v>
      </c>
      <c r="E29" s="78">
        <v>3.3</v>
      </c>
      <c r="F29" s="79">
        <v>0.0</v>
      </c>
      <c r="G29" s="45">
        <v>2.0</v>
      </c>
      <c r="H29" s="45">
        <v>9.0</v>
      </c>
      <c r="I29" s="45">
        <v>12.0</v>
      </c>
      <c r="J29" s="45">
        <v>3.0</v>
      </c>
      <c r="K29" s="45">
        <v>0.0</v>
      </c>
      <c r="L29" s="45">
        <v>0.0</v>
      </c>
      <c r="M29" s="45">
        <v>0.0</v>
      </c>
      <c r="N29" s="45">
        <v>0.0</v>
      </c>
      <c r="O29" s="45">
        <v>0.0</v>
      </c>
      <c r="P29" s="45">
        <v>0.0</v>
      </c>
      <c r="Q29" s="45">
        <v>0.0</v>
      </c>
    </row>
    <row r="30" ht="15.75" customHeight="1">
      <c r="A30" s="48" t="s">
        <v>56</v>
      </c>
      <c r="B30" s="48">
        <v>397.0</v>
      </c>
      <c r="C30" s="48">
        <v>18.8</v>
      </c>
      <c r="D30" s="48">
        <v>14.2</v>
      </c>
      <c r="E30" s="80">
        <v>4.3</v>
      </c>
      <c r="F30" s="81">
        <v>1.0</v>
      </c>
      <c r="G30" s="48">
        <v>59.0</v>
      </c>
      <c r="H30" s="48">
        <v>188.0</v>
      </c>
      <c r="I30" s="48">
        <v>114.0</v>
      </c>
      <c r="J30" s="48">
        <v>30.0</v>
      </c>
      <c r="K30" s="48">
        <v>5.0</v>
      </c>
      <c r="L30" s="48">
        <v>0.0</v>
      </c>
      <c r="M30" s="48">
        <v>0.0</v>
      </c>
      <c r="N30" s="48">
        <v>0.0</v>
      </c>
      <c r="O30" s="48">
        <v>0.0</v>
      </c>
      <c r="P30" s="48">
        <v>0.0</v>
      </c>
      <c r="Q30" s="48">
        <v>0.0</v>
      </c>
    </row>
    <row r="31" ht="15.75" customHeight="1">
      <c r="A31" s="49" t="s">
        <v>57</v>
      </c>
      <c r="B31" s="49">
        <v>518.0</v>
      </c>
      <c r="C31" s="49">
        <v>19.0</v>
      </c>
      <c r="D31" s="49">
        <v>14.5</v>
      </c>
      <c r="E31" s="82">
        <v>4.5</v>
      </c>
      <c r="F31" s="83">
        <v>2.0</v>
      </c>
      <c r="G31" s="49">
        <v>72.0</v>
      </c>
      <c r="H31" s="49">
        <v>235.0</v>
      </c>
      <c r="I31" s="49">
        <v>155.0</v>
      </c>
      <c r="J31" s="49">
        <v>42.0</v>
      </c>
      <c r="K31" s="49">
        <v>11.0</v>
      </c>
      <c r="L31" s="49">
        <v>1.0</v>
      </c>
      <c r="M31" s="49">
        <v>0.0</v>
      </c>
      <c r="N31" s="49">
        <v>0.0</v>
      </c>
      <c r="O31" s="49">
        <v>0.0</v>
      </c>
      <c r="P31" s="49">
        <v>0.0</v>
      </c>
      <c r="Q31" s="49">
        <v>0.0</v>
      </c>
    </row>
    <row r="32" ht="15.75" customHeight="1">
      <c r="A32" s="50" t="s">
        <v>58</v>
      </c>
      <c r="B32" s="50">
        <v>567.0</v>
      </c>
      <c r="C32" s="50">
        <v>19.1</v>
      </c>
      <c r="D32" s="50">
        <v>14.7</v>
      </c>
      <c r="E32" s="84">
        <v>4.5</v>
      </c>
      <c r="F32" s="85">
        <v>2.0</v>
      </c>
      <c r="G32" s="50">
        <v>74.0</v>
      </c>
      <c r="H32" s="50">
        <v>253.0</v>
      </c>
      <c r="I32" s="50">
        <v>173.0</v>
      </c>
      <c r="J32" s="50">
        <v>52.0</v>
      </c>
      <c r="K32" s="50">
        <v>12.0</v>
      </c>
      <c r="L32" s="50">
        <v>1.0</v>
      </c>
      <c r="M32" s="50">
        <v>0.0</v>
      </c>
      <c r="N32" s="50">
        <v>0.0</v>
      </c>
      <c r="O32" s="50">
        <v>0.0</v>
      </c>
      <c r="P32" s="50">
        <v>0.0</v>
      </c>
      <c r="Q32" s="50">
        <v>0.0</v>
      </c>
    </row>
    <row r="33" ht="15.75" customHeight="1">
      <c r="A33" s="51" t="s">
        <v>59</v>
      </c>
      <c r="B33" s="51">
        <v>634.0</v>
      </c>
      <c r="C33" s="51">
        <v>19.3</v>
      </c>
      <c r="D33" s="51">
        <v>14.8</v>
      </c>
      <c r="E33" s="86">
        <v>4.5</v>
      </c>
      <c r="F33" s="87">
        <v>2.0</v>
      </c>
      <c r="G33" s="51">
        <v>79.0</v>
      </c>
      <c r="H33" s="51">
        <v>278.0</v>
      </c>
      <c r="I33" s="51">
        <v>200.0</v>
      </c>
      <c r="J33" s="51">
        <v>60.0</v>
      </c>
      <c r="K33" s="51">
        <v>14.0</v>
      </c>
      <c r="L33" s="51">
        <v>1.0</v>
      </c>
      <c r="M33" s="51">
        <v>0.0</v>
      </c>
      <c r="N33" s="51">
        <v>0.0</v>
      </c>
      <c r="O33" s="51">
        <v>0.0</v>
      </c>
      <c r="P33" s="51">
        <v>0.0</v>
      </c>
      <c r="Q33" s="51">
        <v>0.0</v>
      </c>
    </row>
    <row r="34" ht="15.0" customHeight="1">
      <c r="A34" s="38">
        <f>+ClassSum1!A34</f>
        <v>44878</v>
      </c>
      <c r="B34" s="39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  <c r="O34" s="38"/>
      <c r="P34" s="39"/>
      <c r="Q34" s="75"/>
    </row>
    <row r="35" ht="15.75" customHeight="1">
      <c r="A35" s="40" t="s">
        <v>32</v>
      </c>
      <c r="B35" s="41">
        <v>17.0</v>
      </c>
      <c r="C35" s="42">
        <v>18.0</v>
      </c>
      <c r="D35" s="42">
        <v>15.5</v>
      </c>
      <c r="E35" s="76">
        <v>2.6</v>
      </c>
      <c r="F35" s="77">
        <v>0.0</v>
      </c>
      <c r="G35" s="42">
        <v>0.0</v>
      </c>
      <c r="H35" s="42">
        <v>6.0</v>
      </c>
      <c r="I35" s="42">
        <v>10.0</v>
      </c>
      <c r="J35" s="42">
        <v>1.0</v>
      </c>
      <c r="K35" s="42">
        <v>0.0</v>
      </c>
      <c r="L35" s="42">
        <v>0.0</v>
      </c>
      <c r="M35" s="42">
        <v>0.0</v>
      </c>
      <c r="N35" s="42">
        <v>0.0</v>
      </c>
      <c r="O35" s="42">
        <v>0.0</v>
      </c>
      <c r="P35" s="42">
        <v>0.0</v>
      </c>
      <c r="Q35" s="42">
        <v>0.0</v>
      </c>
    </row>
    <row r="36" ht="15.75" customHeight="1">
      <c r="A36" s="43" t="s">
        <v>33</v>
      </c>
      <c r="B36" s="44">
        <v>9.0</v>
      </c>
      <c r="C36" s="45" t="s">
        <v>60</v>
      </c>
      <c r="D36" s="45">
        <v>17.9</v>
      </c>
      <c r="E36" s="78">
        <v>5.9</v>
      </c>
      <c r="F36" s="79">
        <v>0.0</v>
      </c>
      <c r="G36" s="45">
        <v>1.0</v>
      </c>
      <c r="H36" s="45">
        <v>1.0</v>
      </c>
      <c r="I36" s="45">
        <v>4.0</v>
      </c>
      <c r="J36" s="45">
        <v>2.0</v>
      </c>
      <c r="K36" s="45">
        <v>1.0</v>
      </c>
      <c r="L36" s="45">
        <v>0.0</v>
      </c>
      <c r="M36" s="45">
        <v>0.0</v>
      </c>
      <c r="N36" s="45">
        <v>0.0</v>
      </c>
      <c r="O36" s="45">
        <v>0.0</v>
      </c>
      <c r="P36" s="45">
        <v>0.0</v>
      </c>
      <c r="Q36" s="45">
        <v>0.0</v>
      </c>
    </row>
    <row r="37" ht="15.75" customHeight="1">
      <c r="A37" s="40" t="s">
        <v>34</v>
      </c>
      <c r="B37" s="41">
        <v>16.0</v>
      </c>
      <c r="C37" s="42">
        <v>20.0</v>
      </c>
      <c r="D37" s="42">
        <v>15.6</v>
      </c>
      <c r="E37" s="76">
        <v>3.7</v>
      </c>
      <c r="F37" s="77">
        <v>0.0</v>
      </c>
      <c r="G37" s="42">
        <v>0.0</v>
      </c>
      <c r="H37" s="42">
        <v>9.0</v>
      </c>
      <c r="I37" s="42">
        <v>5.0</v>
      </c>
      <c r="J37" s="42">
        <v>2.0</v>
      </c>
      <c r="K37" s="42">
        <v>0.0</v>
      </c>
      <c r="L37" s="42">
        <v>0.0</v>
      </c>
      <c r="M37" s="42">
        <v>0.0</v>
      </c>
      <c r="N37" s="42">
        <v>0.0</v>
      </c>
      <c r="O37" s="42">
        <v>0.0</v>
      </c>
      <c r="P37" s="42">
        <v>0.0</v>
      </c>
      <c r="Q37" s="42">
        <v>0.0</v>
      </c>
    </row>
    <row r="38" ht="15.75" customHeight="1">
      <c r="A38" s="43" t="s">
        <v>35</v>
      </c>
      <c r="B38" s="44">
        <v>12.0</v>
      </c>
      <c r="C38" s="45">
        <v>19.1</v>
      </c>
      <c r="D38" s="45">
        <v>16.0</v>
      </c>
      <c r="E38" s="78">
        <v>2.5</v>
      </c>
      <c r="F38" s="79">
        <v>0.0</v>
      </c>
      <c r="G38" s="45">
        <v>0.0</v>
      </c>
      <c r="H38" s="45">
        <v>4.0</v>
      </c>
      <c r="I38" s="45">
        <v>8.0</v>
      </c>
      <c r="J38" s="45">
        <v>0.0</v>
      </c>
      <c r="K38" s="45">
        <v>0.0</v>
      </c>
      <c r="L38" s="45">
        <v>0.0</v>
      </c>
      <c r="M38" s="45">
        <v>0.0</v>
      </c>
      <c r="N38" s="45">
        <v>0.0</v>
      </c>
      <c r="O38" s="45">
        <v>0.0</v>
      </c>
      <c r="P38" s="45">
        <v>0.0</v>
      </c>
      <c r="Q38" s="45">
        <v>0.0</v>
      </c>
    </row>
    <row r="39" ht="15.75" customHeight="1">
      <c r="A39" s="40" t="s">
        <v>36</v>
      </c>
      <c r="B39" s="41">
        <v>10.0</v>
      </c>
      <c r="C39" s="42" t="s">
        <v>60</v>
      </c>
      <c r="D39" s="42">
        <v>16.0</v>
      </c>
      <c r="E39" s="76">
        <v>1.8</v>
      </c>
      <c r="F39" s="77">
        <v>0.0</v>
      </c>
      <c r="G39" s="42">
        <v>0.0</v>
      </c>
      <c r="H39" s="42">
        <v>2.0</v>
      </c>
      <c r="I39" s="42">
        <v>8.0</v>
      </c>
      <c r="J39" s="42">
        <v>0.0</v>
      </c>
      <c r="K39" s="42">
        <v>0.0</v>
      </c>
      <c r="L39" s="42">
        <v>0.0</v>
      </c>
      <c r="M39" s="42">
        <v>0.0</v>
      </c>
      <c r="N39" s="42">
        <v>0.0</v>
      </c>
      <c r="O39" s="42">
        <v>0.0</v>
      </c>
      <c r="P39" s="42">
        <v>0.0</v>
      </c>
      <c r="Q39" s="42">
        <v>0.0</v>
      </c>
    </row>
    <row r="40" ht="15.75" customHeight="1">
      <c r="A40" s="43" t="s">
        <v>37</v>
      </c>
      <c r="B40" s="44">
        <v>4.0</v>
      </c>
      <c r="C40" s="45" t="s">
        <v>60</v>
      </c>
      <c r="D40" s="45">
        <v>12.1</v>
      </c>
      <c r="E40" s="78">
        <v>1.1</v>
      </c>
      <c r="F40" s="79">
        <v>0.0</v>
      </c>
      <c r="G40" s="45">
        <v>0.0</v>
      </c>
      <c r="H40" s="45">
        <v>4.0</v>
      </c>
      <c r="I40" s="45">
        <v>0.0</v>
      </c>
      <c r="J40" s="45">
        <v>0.0</v>
      </c>
      <c r="K40" s="45">
        <v>0.0</v>
      </c>
      <c r="L40" s="45">
        <v>0.0</v>
      </c>
      <c r="M40" s="45">
        <v>0.0</v>
      </c>
      <c r="N40" s="45">
        <v>0.0</v>
      </c>
      <c r="O40" s="45">
        <v>0.0</v>
      </c>
      <c r="P40" s="45">
        <v>0.0</v>
      </c>
      <c r="Q40" s="45">
        <v>0.0</v>
      </c>
    </row>
    <row r="41" ht="15.75" customHeight="1">
      <c r="A41" s="40" t="s">
        <v>38</v>
      </c>
      <c r="B41" s="41">
        <v>4.0</v>
      </c>
      <c r="C41" s="42" t="s">
        <v>60</v>
      </c>
      <c r="D41" s="42">
        <v>15.8</v>
      </c>
      <c r="E41" s="76">
        <v>1.3</v>
      </c>
      <c r="F41" s="77">
        <v>0.0</v>
      </c>
      <c r="G41" s="42">
        <v>0.0</v>
      </c>
      <c r="H41" s="42">
        <v>2.0</v>
      </c>
      <c r="I41" s="42">
        <v>2.0</v>
      </c>
      <c r="J41" s="42">
        <v>0.0</v>
      </c>
      <c r="K41" s="42">
        <v>0.0</v>
      </c>
      <c r="L41" s="42">
        <v>0.0</v>
      </c>
      <c r="M41" s="42">
        <v>0.0</v>
      </c>
      <c r="N41" s="42">
        <v>0.0</v>
      </c>
      <c r="O41" s="42">
        <v>0.0</v>
      </c>
      <c r="P41" s="42">
        <v>0.0</v>
      </c>
      <c r="Q41" s="42">
        <v>0.0</v>
      </c>
    </row>
    <row r="42" ht="15.75" customHeight="1">
      <c r="A42" s="43" t="s">
        <v>39</v>
      </c>
      <c r="B42" s="44">
        <v>4.0</v>
      </c>
      <c r="C42" s="45" t="s">
        <v>60</v>
      </c>
      <c r="D42" s="45">
        <v>17.0</v>
      </c>
      <c r="E42" s="78">
        <v>4.3</v>
      </c>
      <c r="F42" s="79">
        <v>0.0</v>
      </c>
      <c r="G42" s="45">
        <v>0.0</v>
      </c>
      <c r="H42" s="45">
        <v>2.0</v>
      </c>
      <c r="I42" s="45">
        <v>1.0</v>
      </c>
      <c r="J42" s="45">
        <v>1.0</v>
      </c>
      <c r="K42" s="45">
        <v>0.0</v>
      </c>
      <c r="L42" s="45">
        <v>0.0</v>
      </c>
      <c r="M42" s="45">
        <v>0.0</v>
      </c>
      <c r="N42" s="45">
        <v>0.0</v>
      </c>
      <c r="O42" s="45">
        <v>0.0</v>
      </c>
      <c r="P42" s="45">
        <v>0.0</v>
      </c>
      <c r="Q42" s="45">
        <v>0.0</v>
      </c>
    </row>
    <row r="43" ht="15.75" customHeight="1">
      <c r="A43" s="40" t="s">
        <v>40</v>
      </c>
      <c r="B43" s="41">
        <v>4.0</v>
      </c>
      <c r="C43" s="42" t="s">
        <v>60</v>
      </c>
      <c r="D43" s="42">
        <v>14.4</v>
      </c>
      <c r="E43" s="76">
        <v>4.2</v>
      </c>
      <c r="F43" s="77">
        <v>0.0</v>
      </c>
      <c r="G43" s="42">
        <v>0.0</v>
      </c>
      <c r="H43" s="42">
        <v>2.0</v>
      </c>
      <c r="I43" s="42">
        <v>2.0</v>
      </c>
      <c r="J43" s="42">
        <v>0.0</v>
      </c>
      <c r="K43" s="42">
        <v>0.0</v>
      </c>
      <c r="L43" s="42">
        <v>0.0</v>
      </c>
      <c r="M43" s="42">
        <v>0.0</v>
      </c>
      <c r="N43" s="42">
        <v>0.0</v>
      </c>
      <c r="O43" s="42">
        <v>0.0</v>
      </c>
      <c r="P43" s="42">
        <v>0.0</v>
      </c>
      <c r="Q43" s="42">
        <v>0.0</v>
      </c>
    </row>
    <row r="44" ht="15.75" customHeight="1">
      <c r="A44" s="43" t="s">
        <v>41</v>
      </c>
      <c r="B44" s="44">
        <v>38.0</v>
      </c>
      <c r="C44" s="45">
        <v>19.9</v>
      </c>
      <c r="D44" s="45">
        <v>14.7</v>
      </c>
      <c r="E44" s="78">
        <v>5.1</v>
      </c>
      <c r="F44" s="79">
        <v>0.0</v>
      </c>
      <c r="G44" s="45">
        <v>6.0</v>
      </c>
      <c r="H44" s="45">
        <v>14.0</v>
      </c>
      <c r="I44" s="45">
        <v>13.0</v>
      </c>
      <c r="J44" s="45">
        <v>5.0</v>
      </c>
      <c r="K44" s="45">
        <v>0.0</v>
      </c>
      <c r="L44" s="45">
        <v>0.0</v>
      </c>
      <c r="M44" s="45">
        <v>0.0</v>
      </c>
      <c r="N44" s="45">
        <v>0.0</v>
      </c>
      <c r="O44" s="45">
        <v>0.0</v>
      </c>
      <c r="P44" s="45">
        <v>0.0</v>
      </c>
      <c r="Q44" s="45">
        <v>0.0</v>
      </c>
    </row>
    <row r="45" ht="15.75" customHeight="1">
      <c r="A45" s="40" t="s">
        <v>42</v>
      </c>
      <c r="B45" s="41">
        <v>15.0</v>
      </c>
      <c r="C45" s="42">
        <v>16.2</v>
      </c>
      <c r="D45" s="42">
        <v>13.2</v>
      </c>
      <c r="E45" s="76">
        <v>2.3</v>
      </c>
      <c r="F45" s="77">
        <v>0.0</v>
      </c>
      <c r="G45" s="42">
        <v>1.0</v>
      </c>
      <c r="H45" s="42">
        <v>12.0</v>
      </c>
      <c r="I45" s="42">
        <v>2.0</v>
      </c>
      <c r="J45" s="42">
        <v>0.0</v>
      </c>
      <c r="K45" s="42">
        <v>0.0</v>
      </c>
      <c r="L45" s="42">
        <v>0.0</v>
      </c>
      <c r="M45" s="42">
        <v>0.0</v>
      </c>
      <c r="N45" s="42">
        <v>0.0</v>
      </c>
      <c r="O45" s="42">
        <v>0.0</v>
      </c>
      <c r="P45" s="42">
        <v>0.0</v>
      </c>
      <c r="Q45" s="42">
        <v>0.0</v>
      </c>
    </row>
    <row r="46" ht="15.75" customHeight="1">
      <c r="A46" s="43" t="s">
        <v>43</v>
      </c>
      <c r="B46" s="44">
        <v>12.0</v>
      </c>
      <c r="C46" s="45">
        <v>24.8</v>
      </c>
      <c r="D46" s="45">
        <v>17.3</v>
      </c>
      <c r="E46" s="78">
        <v>4.8</v>
      </c>
      <c r="F46" s="79">
        <v>0.0</v>
      </c>
      <c r="G46" s="45">
        <v>0.0</v>
      </c>
      <c r="H46" s="45">
        <v>5.0</v>
      </c>
      <c r="I46" s="45">
        <v>4.0</v>
      </c>
      <c r="J46" s="45">
        <v>2.0</v>
      </c>
      <c r="K46" s="45">
        <v>1.0</v>
      </c>
      <c r="L46" s="45">
        <v>0.0</v>
      </c>
      <c r="M46" s="45">
        <v>0.0</v>
      </c>
      <c r="N46" s="45">
        <v>0.0</v>
      </c>
      <c r="O46" s="45">
        <v>0.0</v>
      </c>
      <c r="P46" s="45">
        <v>0.0</v>
      </c>
      <c r="Q46" s="45">
        <v>0.0</v>
      </c>
    </row>
    <row r="47" ht="15.75" customHeight="1">
      <c r="A47" s="40" t="s">
        <v>44</v>
      </c>
      <c r="B47" s="41">
        <v>29.0</v>
      </c>
      <c r="C47" s="42">
        <v>18.5</v>
      </c>
      <c r="D47" s="42">
        <v>14.9</v>
      </c>
      <c r="E47" s="76">
        <v>3.4</v>
      </c>
      <c r="F47" s="77">
        <v>0.0</v>
      </c>
      <c r="G47" s="42">
        <v>1.0</v>
      </c>
      <c r="H47" s="42">
        <v>11.0</v>
      </c>
      <c r="I47" s="42">
        <v>15.0</v>
      </c>
      <c r="J47" s="42">
        <v>2.0</v>
      </c>
      <c r="K47" s="42">
        <v>0.0</v>
      </c>
      <c r="L47" s="42">
        <v>0.0</v>
      </c>
      <c r="M47" s="42">
        <v>0.0</v>
      </c>
      <c r="N47" s="42">
        <v>0.0</v>
      </c>
      <c r="O47" s="42">
        <v>0.0</v>
      </c>
      <c r="P47" s="42">
        <v>0.0</v>
      </c>
      <c r="Q47" s="42">
        <v>0.0</v>
      </c>
    </row>
    <row r="48" ht="15.75" customHeight="1">
      <c r="A48" s="43" t="s">
        <v>45</v>
      </c>
      <c r="B48" s="44">
        <v>33.0</v>
      </c>
      <c r="C48" s="45">
        <v>17.9</v>
      </c>
      <c r="D48" s="45">
        <v>13.9</v>
      </c>
      <c r="E48" s="78">
        <v>4.2</v>
      </c>
      <c r="F48" s="79">
        <v>0.0</v>
      </c>
      <c r="G48" s="45">
        <v>8.0</v>
      </c>
      <c r="H48" s="45">
        <v>9.0</v>
      </c>
      <c r="I48" s="45">
        <v>15.0</v>
      </c>
      <c r="J48" s="45">
        <v>1.0</v>
      </c>
      <c r="K48" s="45">
        <v>0.0</v>
      </c>
      <c r="L48" s="45">
        <v>0.0</v>
      </c>
      <c r="M48" s="45">
        <v>0.0</v>
      </c>
      <c r="N48" s="45">
        <v>0.0</v>
      </c>
      <c r="O48" s="45">
        <v>0.0</v>
      </c>
      <c r="P48" s="45">
        <v>0.0</v>
      </c>
      <c r="Q48" s="45">
        <v>0.0</v>
      </c>
    </row>
    <row r="49" ht="15.75" customHeight="1">
      <c r="A49" s="40" t="s">
        <v>46</v>
      </c>
      <c r="B49" s="41">
        <v>28.0</v>
      </c>
      <c r="C49" s="42">
        <v>18.1</v>
      </c>
      <c r="D49" s="42">
        <v>14.1</v>
      </c>
      <c r="E49" s="76">
        <v>3.6</v>
      </c>
      <c r="F49" s="77">
        <v>0.0</v>
      </c>
      <c r="G49" s="42">
        <v>3.0</v>
      </c>
      <c r="H49" s="42">
        <v>14.0</v>
      </c>
      <c r="I49" s="42">
        <v>10.0</v>
      </c>
      <c r="J49" s="42">
        <v>1.0</v>
      </c>
      <c r="K49" s="42">
        <v>0.0</v>
      </c>
      <c r="L49" s="42">
        <v>0.0</v>
      </c>
      <c r="M49" s="42">
        <v>0.0</v>
      </c>
      <c r="N49" s="42">
        <v>0.0</v>
      </c>
      <c r="O49" s="42">
        <v>0.0</v>
      </c>
      <c r="P49" s="42">
        <v>0.0</v>
      </c>
      <c r="Q49" s="42">
        <v>0.0</v>
      </c>
    </row>
    <row r="50" ht="15.75" customHeight="1">
      <c r="A50" s="43" t="s">
        <v>47</v>
      </c>
      <c r="B50" s="44">
        <v>30.0</v>
      </c>
      <c r="C50" s="45">
        <v>19.3</v>
      </c>
      <c r="D50" s="45">
        <v>14.1</v>
      </c>
      <c r="E50" s="78">
        <v>4.6</v>
      </c>
      <c r="F50" s="79">
        <v>0.0</v>
      </c>
      <c r="G50" s="45">
        <v>6.0</v>
      </c>
      <c r="H50" s="45">
        <v>12.0</v>
      </c>
      <c r="I50" s="45">
        <v>9.0</v>
      </c>
      <c r="J50" s="45">
        <v>3.0</v>
      </c>
      <c r="K50" s="45">
        <v>0.0</v>
      </c>
      <c r="L50" s="45">
        <v>0.0</v>
      </c>
      <c r="M50" s="45">
        <v>0.0</v>
      </c>
      <c r="N50" s="45">
        <v>0.0</v>
      </c>
      <c r="O50" s="45">
        <v>0.0</v>
      </c>
      <c r="P50" s="45">
        <v>0.0</v>
      </c>
      <c r="Q50" s="45">
        <v>0.0</v>
      </c>
    </row>
    <row r="51" ht="15.75" customHeight="1">
      <c r="A51" s="40" t="s">
        <v>48</v>
      </c>
      <c r="B51" s="41">
        <v>37.0</v>
      </c>
      <c r="C51" s="42">
        <v>18.4</v>
      </c>
      <c r="D51" s="42">
        <v>14.8</v>
      </c>
      <c r="E51" s="76">
        <v>3.9</v>
      </c>
      <c r="F51" s="77">
        <v>0.0</v>
      </c>
      <c r="G51" s="42">
        <v>4.0</v>
      </c>
      <c r="H51" s="42">
        <v>14.0</v>
      </c>
      <c r="I51" s="42">
        <v>17.0</v>
      </c>
      <c r="J51" s="42">
        <v>2.0</v>
      </c>
      <c r="K51" s="42">
        <v>0.0</v>
      </c>
      <c r="L51" s="42">
        <v>0.0</v>
      </c>
      <c r="M51" s="42">
        <v>0.0</v>
      </c>
      <c r="N51" s="42">
        <v>0.0</v>
      </c>
      <c r="O51" s="42">
        <v>0.0</v>
      </c>
      <c r="P51" s="42">
        <v>0.0</v>
      </c>
      <c r="Q51" s="42">
        <v>0.0</v>
      </c>
    </row>
    <row r="52" ht="15.75" customHeight="1">
      <c r="A52" s="43" t="s">
        <v>49</v>
      </c>
      <c r="B52" s="44">
        <v>39.0</v>
      </c>
      <c r="C52" s="45">
        <v>17.9</v>
      </c>
      <c r="D52" s="45">
        <v>14.9</v>
      </c>
      <c r="E52" s="78">
        <v>3.9</v>
      </c>
      <c r="F52" s="79">
        <v>0.0</v>
      </c>
      <c r="G52" s="45">
        <v>5.0</v>
      </c>
      <c r="H52" s="45">
        <v>15.0</v>
      </c>
      <c r="I52" s="45">
        <v>16.0</v>
      </c>
      <c r="J52" s="45">
        <v>3.0</v>
      </c>
      <c r="K52" s="45">
        <v>0.0</v>
      </c>
      <c r="L52" s="45">
        <v>0.0</v>
      </c>
      <c r="M52" s="45">
        <v>0.0</v>
      </c>
      <c r="N52" s="45">
        <v>0.0</v>
      </c>
      <c r="O52" s="45">
        <v>0.0</v>
      </c>
      <c r="P52" s="45">
        <v>0.0</v>
      </c>
      <c r="Q52" s="45">
        <v>0.0</v>
      </c>
    </row>
    <row r="53" ht="15.75" customHeight="1">
      <c r="A53" s="40" t="s">
        <v>50</v>
      </c>
      <c r="B53" s="41">
        <v>32.0</v>
      </c>
      <c r="C53" s="42">
        <v>19.1</v>
      </c>
      <c r="D53" s="42">
        <v>14.1</v>
      </c>
      <c r="E53" s="76">
        <v>4.2</v>
      </c>
      <c r="F53" s="77">
        <v>0.0</v>
      </c>
      <c r="G53" s="42">
        <v>5.0</v>
      </c>
      <c r="H53" s="42">
        <v>15.0</v>
      </c>
      <c r="I53" s="42">
        <v>9.0</v>
      </c>
      <c r="J53" s="42">
        <v>3.0</v>
      </c>
      <c r="K53" s="42">
        <v>0.0</v>
      </c>
      <c r="L53" s="42">
        <v>0.0</v>
      </c>
      <c r="M53" s="42">
        <v>0.0</v>
      </c>
      <c r="N53" s="42">
        <v>0.0</v>
      </c>
      <c r="O53" s="42">
        <v>0.0</v>
      </c>
      <c r="P53" s="42">
        <v>0.0</v>
      </c>
      <c r="Q53" s="42">
        <v>0.0</v>
      </c>
    </row>
    <row r="54" ht="15.75" customHeight="1">
      <c r="A54" s="43" t="s">
        <v>51</v>
      </c>
      <c r="B54" s="44">
        <v>22.0</v>
      </c>
      <c r="C54" s="45">
        <v>19.6</v>
      </c>
      <c r="D54" s="45">
        <v>15.3</v>
      </c>
      <c r="E54" s="78">
        <v>3.3</v>
      </c>
      <c r="F54" s="79">
        <v>0.0</v>
      </c>
      <c r="G54" s="45">
        <v>2.0</v>
      </c>
      <c r="H54" s="45">
        <v>10.0</v>
      </c>
      <c r="I54" s="45">
        <v>8.0</v>
      </c>
      <c r="J54" s="45">
        <v>2.0</v>
      </c>
      <c r="K54" s="45">
        <v>0.0</v>
      </c>
      <c r="L54" s="45">
        <v>0.0</v>
      </c>
      <c r="M54" s="45">
        <v>0.0</v>
      </c>
      <c r="N54" s="45">
        <v>0.0</v>
      </c>
      <c r="O54" s="45">
        <v>0.0</v>
      </c>
      <c r="P54" s="45">
        <v>0.0</v>
      </c>
      <c r="Q54" s="45">
        <v>0.0</v>
      </c>
    </row>
    <row r="55" ht="15.75" customHeight="1">
      <c r="A55" s="40" t="s">
        <v>52</v>
      </c>
      <c r="B55" s="41">
        <v>11.0</v>
      </c>
      <c r="C55" s="42">
        <v>21.5</v>
      </c>
      <c r="D55" s="42">
        <v>14.8</v>
      </c>
      <c r="E55" s="76">
        <v>4.8</v>
      </c>
      <c r="F55" s="77">
        <v>0.0</v>
      </c>
      <c r="G55" s="42">
        <v>1.0</v>
      </c>
      <c r="H55" s="42">
        <v>4.0</v>
      </c>
      <c r="I55" s="42">
        <v>4.0</v>
      </c>
      <c r="J55" s="42">
        <v>2.0</v>
      </c>
      <c r="K55" s="42">
        <v>0.0</v>
      </c>
      <c r="L55" s="42">
        <v>0.0</v>
      </c>
      <c r="M55" s="42">
        <v>0.0</v>
      </c>
      <c r="N55" s="42">
        <v>0.0</v>
      </c>
      <c r="O55" s="42">
        <v>0.0</v>
      </c>
      <c r="P55" s="42">
        <v>0.0</v>
      </c>
      <c r="Q55" s="42">
        <v>0.0</v>
      </c>
    </row>
    <row r="56" ht="15.75" customHeight="1">
      <c r="A56" s="43" t="s">
        <v>53</v>
      </c>
      <c r="B56" s="44">
        <v>22.0</v>
      </c>
      <c r="C56" s="45">
        <v>19.2</v>
      </c>
      <c r="D56" s="45">
        <v>16.0</v>
      </c>
      <c r="E56" s="78">
        <v>3.8</v>
      </c>
      <c r="F56" s="79">
        <v>0.0</v>
      </c>
      <c r="G56" s="45">
        <v>0.0</v>
      </c>
      <c r="H56" s="45">
        <v>10.0</v>
      </c>
      <c r="I56" s="45">
        <v>10.0</v>
      </c>
      <c r="J56" s="45">
        <v>1.0</v>
      </c>
      <c r="K56" s="45">
        <v>1.0</v>
      </c>
      <c r="L56" s="45">
        <v>0.0</v>
      </c>
      <c r="M56" s="45">
        <v>0.0</v>
      </c>
      <c r="N56" s="45">
        <v>0.0</v>
      </c>
      <c r="O56" s="45">
        <v>0.0</v>
      </c>
      <c r="P56" s="45">
        <v>0.0</v>
      </c>
      <c r="Q56" s="45">
        <v>0.0</v>
      </c>
    </row>
    <row r="57" ht="15.75" customHeight="1">
      <c r="A57" s="40" t="s">
        <v>54</v>
      </c>
      <c r="B57" s="41">
        <v>12.0</v>
      </c>
      <c r="C57" s="42">
        <v>19.1</v>
      </c>
      <c r="D57" s="42">
        <v>15.1</v>
      </c>
      <c r="E57" s="76">
        <v>3.4</v>
      </c>
      <c r="F57" s="77">
        <v>0.0</v>
      </c>
      <c r="G57" s="42">
        <v>0.0</v>
      </c>
      <c r="H57" s="42">
        <v>5.0</v>
      </c>
      <c r="I57" s="42">
        <v>6.0</v>
      </c>
      <c r="J57" s="42">
        <v>1.0</v>
      </c>
      <c r="K57" s="42">
        <v>0.0</v>
      </c>
      <c r="L57" s="42">
        <v>0.0</v>
      </c>
      <c r="M57" s="42">
        <v>0.0</v>
      </c>
      <c r="N57" s="42">
        <v>0.0</v>
      </c>
      <c r="O57" s="42">
        <v>0.0</v>
      </c>
      <c r="P57" s="42">
        <v>0.0</v>
      </c>
      <c r="Q57" s="42">
        <v>0.0</v>
      </c>
    </row>
    <row r="58" ht="15.75" customHeight="1">
      <c r="A58" s="43" t="s">
        <v>55</v>
      </c>
      <c r="B58" s="44">
        <v>8.0</v>
      </c>
      <c r="C58" s="45" t="s">
        <v>60</v>
      </c>
      <c r="D58" s="45">
        <v>15.7</v>
      </c>
      <c r="E58" s="78">
        <v>4.2</v>
      </c>
      <c r="F58" s="79">
        <v>0.0</v>
      </c>
      <c r="G58" s="45">
        <v>0.0</v>
      </c>
      <c r="H58" s="45">
        <v>4.0</v>
      </c>
      <c r="I58" s="45">
        <v>2.0</v>
      </c>
      <c r="J58" s="45">
        <v>2.0</v>
      </c>
      <c r="K58" s="45">
        <v>0.0</v>
      </c>
      <c r="L58" s="45">
        <v>0.0</v>
      </c>
      <c r="M58" s="45">
        <v>0.0</v>
      </c>
      <c r="N58" s="45">
        <v>0.0</v>
      </c>
      <c r="O58" s="45">
        <v>0.0</v>
      </c>
      <c r="P58" s="45">
        <v>0.0</v>
      </c>
      <c r="Q58" s="45">
        <v>0.0</v>
      </c>
    </row>
    <row r="59" ht="15.75" customHeight="1">
      <c r="A59" s="48" t="s">
        <v>56</v>
      </c>
      <c r="B59" s="48">
        <v>301.0</v>
      </c>
      <c r="C59" s="48">
        <v>18.5</v>
      </c>
      <c r="D59" s="48">
        <v>14.5</v>
      </c>
      <c r="E59" s="80">
        <v>4.1</v>
      </c>
      <c r="F59" s="81">
        <v>0.0</v>
      </c>
      <c r="G59" s="48">
        <v>39.0</v>
      </c>
      <c r="H59" s="48">
        <v>125.0</v>
      </c>
      <c r="I59" s="48">
        <v>113.0</v>
      </c>
      <c r="J59" s="48">
        <v>23.0</v>
      </c>
      <c r="K59" s="48">
        <v>1.0</v>
      </c>
      <c r="L59" s="48">
        <v>0.0</v>
      </c>
      <c r="M59" s="48">
        <v>0.0</v>
      </c>
      <c r="N59" s="48">
        <v>0.0</v>
      </c>
      <c r="O59" s="48">
        <v>0.0</v>
      </c>
      <c r="P59" s="48">
        <v>0.0</v>
      </c>
      <c r="Q59" s="48">
        <v>0.0</v>
      </c>
    </row>
    <row r="60" ht="15.75" customHeight="1">
      <c r="A60" s="49" t="s">
        <v>57</v>
      </c>
      <c r="B60" s="49">
        <v>360.0</v>
      </c>
      <c r="C60" s="49">
        <v>18.6</v>
      </c>
      <c r="D60" s="49">
        <v>14.7</v>
      </c>
      <c r="E60" s="82">
        <v>4.1</v>
      </c>
      <c r="F60" s="83">
        <v>0.0</v>
      </c>
      <c r="G60" s="49">
        <v>42.0</v>
      </c>
      <c r="H60" s="49">
        <v>151.0</v>
      </c>
      <c r="I60" s="49">
        <v>137.0</v>
      </c>
      <c r="J60" s="49">
        <v>28.0</v>
      </c>
      <c r="K60" s="49">
        <v>2.0</v>
      </c>
      <c r="L60" s="49">
        <v>0.0</v>
      </c>
      <c r="M60" s="49">
        <v>0.0</v>
      </c>
      <c r="N60" s="49">
        <v>0.0</v>
      </c>
      <c r="O60" s="49">
        <v>0.0</v>
      </c>
      <c r="P60" s="49">
        <v>0.0</v>
      </c>
      <c r="Q60" s="49">
        <v>0.0</v>
      </c>
    </row>
    <row r="61" ht="15.75" customHeight="1">
      <c r="A61" s="50" t="s">
        <v>58</v>
      </c>
      <c r="B61" s="50">
        <v>380.0</v>
      </c>
      <c r="C61" s="50">
        <v>18.7</v>
      </c>
      <c r="D61" s="50">
        <v>14.7</v>
      </c>
      <c r="E61" s="84">
        <v>4.1</v>
      </c>
      <c r="F61" s="85">
        <v>0.0</v>
      </c>
      <c r="G61" s="50">
        <v>42.0</v>
      </c>
      <c r="H61" s="50">
        <v>160.0</v>
      </c>
      <c r="I61" s="50">
        <v>145.0</v>
      </c>
      <c r="J61" s="50">
        <v>31.0</v>
      </c>
      <c r="K61" s="50">
        <v>2.0</v>
      </c>
      <c r="L61" s="50">
        <v>0.0</v>
      </c>
      <c r="M61" s="50">
        <v>0.0</v>
      </c>
      <c r="N61" s="50">
        <v>0.0</v>
      </c>
      <c r="O61" s="50">
        <v>0.0</v>
      </c>
      <c r="P61" s="50">
        <v>0.0</v>
      </c>
      <c r="Q61" s="50">
        <v>0.0</v>
      </c>
    </row>
    <row r="62" ht="15.75" customHeight="1">
      <c r="A62" s="51" t="s">
        <v>59</v>
      </c>
      <c r="B62" s="51">
        <v>448.0</v>
      </c>
      <c r="C62" s="51">
        <v>18.6</v>
      </c>
      <c r="D62" s="51">
        <v>14.9</v>
      </c>
      <c r="E62" s="86">
        <v>4.0</v>
      </c>
      <c r="F62" s="87">
        <v>0.0</v>
      </c>
      <c r="G62" s="51">
        <v>43.0</v>
      </c>
      <c r="H62" s="51">
        <v>186.0</v>
      </c>
      <c r="I62" s="51">
        <v>180.0</v>
      </c>
      <c r="J62" s="51">
        <v>36.0</v>
      </c>
      <c r="K62" s="51">
        <v>3.0</v>
      </c>
      <c r="L62" s="51">
        <v>0.0</v>
      </c>
      <c r="M62" s="51">
        <v>0.0</v>
      </c>
      <c r="N62" s="51">
        <v>0.0</v>
      </c>
      <c r="O62" s="51">
        <v>0.0</v>
      </c>
      <c r="P62" s="51">
        <v>0.0</v>
      </c>
      <c r="Q62" s="51">
        <v>0.0</v>
      </c>
    </row>
    <row r="63" ht="15.0" customHeight="1">
      <c r="A63" s="38">
        <f>+ClassSum1!A63</f>
        <v>44879</v>
      </c>
      <c r="B63" s="39"/>
      <c r="C63" s="38"/>
      <c r="D63" s="39"/>
      <c r="E63" s="38"/>
      <c r="F63" s="39"/>
      <c r="G63" s="38"/>
      <c r="H63" s="39"/>
      <c r="I63" s="38"/>
      <c r="J63" s="39"/>
      <c r="K63" s="38"/>
      <c r="L63" s="39"/>
      <c r="M63" s="38"/>
      <c r="N63" s="39"/>
      <c r="O63" s="38"/>
      <c r="P63" s="39"/>
      <c r="Q63" s="75"/>
    </row>
    <row r="64" ht="15.75" customHeight="1">
      <c r="A64" s="40" t="s">
        <v>32</v>
      </c>
      <c r="B64" s="41">
        <v>5.0</v>
      </c>
      <c r="C64" s="42" t="s">
        <v>60</v>
      </c>
      <c r="D64" s="42">
        <v>18.7</v>
      </c>
      <c r="E64" s="76">
        <v>3.3</v>
      </c>
      <c r="F64" s="77">
        <v>0.0</v>
      </c>
      <c r="G64" s="42">
        <v>0.0</v>
      </c>
      <c r="H64" s="42">
        <v>1.0</v>
      </c>
      <c r="I64" s="42">
        <v>2.0</v>
      </c>
      <c r="J64" s="42">
        <v>2.0</v>
      </c>
      <c r="K64" s="42">
        <v>0.0</v>
      </c>
      <c r="L64" s="42">
        <v>0.0</v>
      </c>
      <c r="M64" s="42">
        <v>0.0</v>
      </c>
      <c r="N64" s="42">
        <v>0.0</v>
      </c>
      <c r="O64" s="42">
        <v>0.0</v>
      </c>
      <c r="P64" s="42">
        <v>0.0</v>
      </c>
      <c r="Q64" s="42">
        <v>0.0</v>
      </c>
    </row>
    <row r="65" ht="15.75" customHeight="1">
      <c r="A65" s="43" t="s">
        <v>33</v>
      </c>
      <c r="B65" s="44">
        <v>3.0</v>
      </c>
      <c r="C65" s="45" t="s">
        <v>60</v>
      </c>
      <c r="D65" s="45">
        <v>16.6</v>
      </c>
      <c r="E65" s="78">
        <v>1.0</v>
      </c>
      <c r="F65" s="79">
        <v>0.0</v>
      </c>
      <c r="G65" s="45">
        <v>0.0</v>
      </c>
      <c r="H65" s="45">
        <v>0.0</v>
      </c>
      <c r="I65" s="45">
        <v>3.0</v>
      </c>
      <c r="J65" s="45">
        <v>0.0</v>
      </c>
      <c r="K65" s="45">
        <v>0.0</v>
      </c>
      <c r="L65" s="45">
        <v>0.0</v>
      </c>
      <c r="M65" s="45">
        <v>0.0</v>
      </c>
      <c r="N65" s="45">
        <v>0.0</v>
      </c>
      <c r="O65" s="45">
        <v>0.0</v>
      </c>
      <c r="P65" s="45">
        <v>0.0</v>
      </c>
      <c r="Q65" s="45">
        <v>0.0</v>
      </c>
    </row>
    <row r="66" ht="15.75" customHeight="1">
      <c r="A66" s="40" t="s">
        <v>34</v>
      </c>
      <c r="B66" s="41">
        <v>1.0</v>
      </c>
      <c r="C66" s="42" t="s">
        <v>60</v>
      </c>
      <c r="D66" s="42">
        <v>21.1</v>
      </c>
      <c r="E66" s="76" t="s">
        <v>60</v>
      </c>
      <c r="F66" s="77">
        <v>0.0</v>
      </c>
      <c r="G66" s="42">
        <v>0.0</v>
      </c>
      <c r="H66" s="42">
        <v>0.0</v>
      </c>
      <c r="I66" s="42">
        <v>0.0</v>
      </c>
      <c r="J66" s="42">
        <v>1.0</v>
      </c>
      <c r="K66" s="42">
        <v>0.0</v>
      </c>
      <c r="L66" s="42">
        <v>0.0</v>
      </c>
      <c r="M66" s="42">
        <v>0.0</v>
      </c>
      <c r="N66" s="42">
        <v>0.0</v>
      </c>
      <c r="O66" s="42">
        <v>0.0</v>
      </c>
      <c r="P66" s="42">
        <v>0.0</v>
      </c>
      <c r="Q66" s="42">
        <v>0.0</v>
      </c>
    </row>
    <row r="67" ht="15.75" customHeight="1">
      <c r="A67" s="43" t="s">
        <v>35</v>
      </c>
      <c r="B67" s="44">
        <v>1.0</v>
      </c>
      <c r="C67" s="45" t="s">
        <v>60</v>
      </c>
      <c r="D67" s="45">
        <v>17.9</v>
      </c>
      <c r="E67" s="78" t="s">
        <v>60</v>
      </c>
      <c r="F67" s="79">
        <v>0.0</v>
      </c>
      <c r="G67" s="45">
        <v>0.0</v>
      </c>
      <c r="H67" s="45">
        <v>0.0</v>
      </c>
      <c r="I67" s="45">
        <v>1.0</v>
      </c>
      <c r="J67" s="45">
        <v>0.0</v>
      </c>
      <c r="K67" s="45">
        <v>0.0</v>
      </c>
      <c r="L67" s="45">
        <v>0.0</v>
      </c>
      <c r="M67" s="45">
        <v>0.0</v>
      </c>
      <c r="N67" s="45">
        <v>0.0</v>
      </c>
      <c r="O67" s="45">
        <v>0.0</v>
      </c>
      <c r="P67" s="45">
        <v>0.0</v>
      </c>
      <c r="Q67" s="45">
        <v>0.0</v>
      </c>
    </row>
    <row r="68" ht="15.75" customHeight="1">
      <c r="A68" s="40" t="s">
        <v>36</v>
      </c>
      <c r="B68" s="41">
        <v>3.0</v>
      </c>
      <c r="C68" s="42" t="s">
        <v>60</v>
      </c>
      <c r="D68" s="42">
        <v>17.6</v>
      </c>
      <c r="E68" s="76">
        <v>3.2</v>
      </c>
      <c r="F68" s="77">
        <v>0.0</v>
      </c>
      <c r="G68" s="42">
        <v>0.0</v>
      </c>
      <c r="H68" s="42">
        <v>1.0</v>
      </c>
      <c r="I68" s="42">
        <v>1.0</v>
      </c>
      <c r="J68" s="42">
        <v>1.0</v>
      </c>
      <c r="K68" s="42">
        <v>0.0</v>
      </c>
      <c r="L68" s="42">
        <v>0.0</v>
      </c>
      <c r="M68" s="42">
        <v>0.0</v>
      </c>
      <c r="N68" s="42">
        <v>0.0</v>
      </c>
      <c r="O68" s="42">
        <v>0.0</v>
      </c>
      <c r="P68" s="42">
        <v>0.0</v>
      </c>
      <c r="Q68" s="42">
        <v>0.0</v>
      </c>
    </row>
    <row r="69" ht="15.75" customHeight="1">
      <c r="A69" s="43" t="s">
        <v>37</v>
      </c>
      <c r="B69" s="44">
        <v>1.0</v>
      </c>
      <c r="C69" s="45" t="s">
        <v>60</v>
      </c>
      <c r="D69" s="45">
        <v>14.4</v>
      </c>
      <c r="E69" s="78" t="s">
        <v>60</v>
      </c>
      <c r="F69" s="79">
        <v>0.0</v>
      </c>
      <c r="G69" s="45">
        <v>0.0</v>
      </c>
      <c r="H69" s="45">
        <v>1.0</v>
      </c>
      <c r="I69" s="45">
        <v>0.0</v>
      </c>
      <c r="J69" s="45">
        <v>0.0</v>
      </c>
      <c r="K69" s="45">
        <v>0.0</v>
      </c>
      <c r="L69" s="45">
        <v>0.0</v>
      </c>
      <c r="M69" s="45">
        <v>0.0</v>
      </c>
      <c r="N69" s="45">
        <v>0.0</v>
      </c>
      <c r="O69" s="45">
        <v>0.0</v>
      </c>
      <c r="P69" s="45">
        <v>0.0</v>
      </c>
      <c r="Q69" s="45">
        <v>0.0</v>
      </c>
    </row>
    <row r="70" ht="15.75" customHeight="1">
      <c r="A70" s="40" t="s">
        <v>38</v>
      </c>
      <c r="B70" s="41">
        <v>6.0</v>
      </c>
      <c r="C70" s="42" t="s">
        <v>60</v>
      </c>
      <c r="D70" s="42">
        <v>17.1</v>
      </c>
      <c r="E70" s="76">
        <v>2.7</v>
      </c>
      <c r="F70" s="77">
        <v>0.0</v>
      </c>
      <c r="G70" s="42">
        <v>0.0</v>
      </c>
      <c r="H70" s="42">
        <v>1.0</v>
      </c>
      <c r="I70" s="42">
        <v>5.0</v>
      </c>
      <c r="J70" s="42">
        <v>0.0</v>
      </c>
      <c r="K70" s="42">
        <v>0.0</v>
      </c>
      <c r="L70" s="42">
        <v>0.0</v>
      </c>
      <c r="M70" s="42">
        <v>0.0</v>
      </c>
      <c r="N70" s="42">
        <v>0.0</v>
      </c>
      <c r="O70" s="42">
        <v>0.0</v>
      </c>
      <c r="P70" s="42">
        <v>0.0</v>
      </c>
      <c r="Q70" s="42">
        <v>0.0</v>
      </c>
    </row>
    <row r="71" ht="15.75" customHeight="1">
      <c r="A71" s="43" t="s">
        <v>39</v>
      </c>
      <c r="B71" s="44">
        <v>15.0</v>
      </c>
      <c r="C71" s="45">
        <v>19.6</v>
      </c>
      <c r="D71" s="45">
        <v>15.5</v>
      </c>
      <c r="E71" s="78">
        <v>3.6</v>
      </c>
      <c r="F71" s="79">
        <v>0.0</v>
      </c>
      <c r="G71" s="45">
        <v>0.0</v>
      </c>
      <c r="H71" s="45">
        <v>7.0</v>
      </c>
      <c r="I71" s="45">
        <v>6.0</v>
      </c>
      <c r="J71" s="45">
        <v>2.0</v>
      </c>
      <c r="K71" s="45">
        <v>0.0</v>
      </c>
      <c r="L71" s="45">
        <v>0.0</v>
      </c>
      <c r="M71" s="45">
        <v>0.0</v>
      </c>
      <c r="N71" s="45">
        <v>0.0</v>
      </c>
      <c r="O71" s="45">
        <v>0.0</v>
      </c>
      <c r="P71" s="45">
        <v>0.0</v>
      </c>
      <c r="Q71" s="45">
        <v>0.0</v>
      </c>
    </row>
    <row r="72" ht="15.75" customHeight="1">
      <c r="A72" s="40" t="s">
        <v>40</v>
      </c>
      <c r="B72" s="41">
        <v>39.0</v>
      </c>
      <c r="C72" s="42">
        <v>20.0</v>
      </c>
      <c r="D72" s="42">
        <v>15.0</v>
      </c>
      <c r="E72" s="76">
        <v>4.3</v>
      </c>
      <c r="F72" s="77">
        <v>0.0</v>
      </c>
      <c r="G72" s="42">
        <v>7.0</v>
      </c>
      <c r="H72" s="42">
        <v>11.0</v>
      </c>
      <c r="I72" s="42">
        <v>16.0</v>
      </c>
      <c r="J72" s="42">
        <v>5.0</v>
      </c>
      <c r="K72" s="42">
        <v>0.0</v>
      </c>
      <c r="L72" s="42">
        <v>0.0</v>
      </c>
      <c r="M72" s="42">
        <v>0.0</v>
      </c>
      <c r="N72" s="42">
        <v>0.0</v>
      </c>
      <c r="O72" s="42">
        <v>0.0</v>
      </c>
      <c r="P72" s="42">
        <v>0.0</v>
      </c>
      <c r="Q72" s="42">
        <v>0.0</v>
      </c>
    </row>
    <row r="73" ht="15.75" customHeight="1">
      <c r="A73" s="43" t="s">
        <v>41</v>
      </c>
      <c r="B73" s="44">
        <v>31.0</v>
      </c>
      <c r="C73" s="45">
        <v>16.8</v>
      </c>
      <c r="D73" s="45">
        <v>13.5</v>
      </c>
      <c r="E73" s="78">
        <v>4.3</v>
      </c>
      <c r="F73" s="79">
        <v>0.0</v>
      </c>
      <c r="G73" s="45">
        <v>6.0</v>
      </c>
      <c r="H73" s="45">
        <v>15.0</v>
      </c>
      <c r="I73" s="45">
        <v>9.0</v>
      </c>
      <c r="J73" s="45">
        <v>0.0</v>
      </c>
      <c r="K73" s="45">
        <v>1.0</v>
      </c>
      <c r="L73" s="45">
        <v>0.0</v>
      </c>
      <c r="M73" s="45">
        <v>0.0</v>
      </c>
      <c r="N73" s="45">
        <v>0.0</v>
      </c>
      <c r="O73" s="45">
        <v>0.0</v>
      </c>
      <c r="P73" s="45">
        <v>0.0</v>
      </c>
      <c r="Q73" s="45">
        <v>0.0</v>
      </c>
    </row>
    <row r="74" ht="15.75" customHeight="1">
      <c r="A74" s="40" t="s">
        <v>42</v>
      </c>
      <c r="B74" s="41">
        <v>23.0</v>
      </c>
      <c r="C74" s="42">
        <v>21.2</v>
      </c>
      <c r="D74" s="42">
        <v>16.2</v>
      </c>
      <c r="E74" s="76">
        <v>4.2</v>
      </c>
      <c r="F74" s="77">
        <v>0.0</v>
      </c>
      <c r="G74" s="42">
        <v>1.0</v>
      </c>
      <c r="H74" s="42">
        <v>9.0</v>
      </c>
      <c r="I74" s="42">
        <v>7.0</v>
      </c>
      <c r="J74" s="42">
        <v>5.0</v>
      </c>
      <c r="K74" s="42">
        <v>1.0</v>
      </c>
      <c r="L74" s="42">
        <v>0.0</v>
      </c>
      <c r="M74" s="42">
        <v>0.0</v>
      </c>
      <c r="N74" s="42">
        <v>0.0</v>
      </c>
      <c r="O74" s="42">
        <v>0.0</v>
      </c>
      <c r="P74" s="42">
        <v>0.0</v>
      </c>
      <c r="Q74" s="42">
        <v>0.0</v>
      </c>
    </row>
    <row r="75" ht="15.75" customHeight="1">
      <c r="A75" s="43" t="s">
        <v>43</v>
      </c>
      <c r="B75" s="44">
        <v>21.0</v>
      </c>
      <c r="C75" s="45">
        <v>18.0</v>
      </c>
      <c r="D75" s="45">
        <v>14.6</v>
      </c>
      <c r="E75" s="78">
        <v>3.0</v>
      </c>
      <c r="F75" s="79">
        <v>0.0</v>
      </c>
      <c r="G75" s="45">
        <v>1.0</v>
      </c>
      <c r="H75" s="45">
        <v>11.0</v>
      </c>
      <c r="I75" s="45">
        <v>8.0</v>
      </c>
      <c r="J75" s="45">
        <v>1.0</v>
      </c>
      <c r="K75" s="45">
        <v>0.0</v>
      </c>
      <c r="L75" s="45">
        <v>0.0</v>
      </c>
      <c r="M75" s="45">
        <v>0.0</v>
      </c>
      <c r="N75" s="45">
        <v>0.0</v>
      </c>
      <c r="O75" s="45">
        <v>0.0</v>
      </c>
      <c r="P75" s="45">
        <v>0.0</v>
      </c>
      <c r="Q75" s="45">
        <v>0.0</v>
      </c>
    </row>
    <row r="76" ht="15.75" customHeight="1">
      <c r="A76" s="40" t="s">
        <v>44</v>
      </c>
      <c r="B76" s="41">
        <v>39.0</v>
      </c>
      <c r="C76" s="42">
        <v>18.1</v>
      </c>
      <c r="D76" s="42">
        <v>15.1</v>
      </c>
      <c r="E76" s="76">
        <v>2.9</v>
      </c>
      <c r="F76" s="77">
        <v>0.0</v>
      </c>
      <c r="G76" s="42">
        <v>2.0</v>
      </c>
      <c r="H76" s="42">
        <v>15.0</v>
      </c>
      <c r="I76" s="42">
        <v>21.0</v>
      </c>
      <c r="J76" s="42">
        <v>1.0</v>
      </c>
      <c r="K76" s="42">
        <v>0.0</v>
      </c>
      <c r="L76" s="42">
        <v>0.0</v>
      </c>
      <c r="M76" s="42">
        <v>0.0</v>
      </c>
      <c r="N76" s="42">
        <v>0.0</v>
      </c>
      <c r="O76" s="42">
        <v>0.0</v>
      </c>
      <c r="P76" s="42">
        <v>0.0</v>
      </c>
      <c r="Q76" s="42">
        <v>0.0</v>
      </c>
    </row>
    <row r="77" ht="15.75" customHeight="1">
      <c r="A77" s="43" t="s">
        <v>45</v>
      </c>
      <c r="B77" s="44">
        <v>23.0</v>
      </c>
      <c r="C77" s="45">
        <v>19.0</v>
      </c>
      <c r="D77" s="45">
        <v>14.9</v>
      </c>
      <c r="E77" s="78">
        <v>3.6</v>
      </c>
      <c r="F77" s="79">
        <v>0.0</v>
      </c>
      <c r="G77" s="45">
        <v>2.0</v>
      </c>
      <c r="H77" s="45">
        <v>12.0</v>
      </c>
      <c r="I77" s="45">
        <v>7.0</v>
      </c>
      <c r="J77" s="45">
        <v>2.0</v>
      </c>
      <c r="K77" s="45">
        <v>0.0</v>
      </c>
      <c r="L77" s="45">
        <v>0.0</v>
      </c>
      <c r="M77" s="45">
        <v>0.0</v>
      </c>
      <c r="N77" s="45">
        <v>0.0</v>
      </c>
      <c r="O77" s="45">
        <v>0.0</v>
      </c>
      <c r="P77" s="45">
        <v>0.0</v>
      </c>
      <c r="Q77" s="45">
        <v>0.0</v>
      </c>
    </row>
    <row r="78" ht="15.75" customHeight="1">
      <c r="A78" s="40" t="s">
        <v>46</v>
      </c>
      <c r="B78" s="41">
        <v>30.0</v>
      </c>
      <c r="C78" s="42">
        <v>19.6</v>
      </c>
      <c r="D78" s="42">
        <v>15.1</v>
      </c>
      <c r="E78" s="76">
        <v>3.5</v>
      </c>
      <c r="F78" s="77">
        <v>0.0</v>
      </c>
      <c r="G78" s="42">
        <v>1.0</v>
      </c>
      <c r="H78" s="42">
        <v>15.0</v>
      </c>
      <c r="I78" s="42">
        <v>10.0</v>
      </c>
      <c r="J78" s="42">
        <v>4.0</v>
      </c>
      <c r="K78" s="42">
        <v>0.0</v>
      </c>
      <c r="L78" s="42">
        <v>0.0</v>
      </c>
      <c r="M78" s="42">
        <v>0.0</v>
      </c>
      <c r="N78" s="42">
        <v>0.0</v>
      </c>
      <c r="O78" s="42">
        <v>0.0</v>
      </c>
      <c r="P78" s="42">
        <v>0.0</v>
      </c>
      <c r="Q78" s="42">
        <v>0.0</v>
      </c>
    </row>
    <row r="79" ht="15.75" customHeight="1">
      <c r="A79" s="43" t="s">
        <v>47</v>
      </c>
      <c r="B79" s="44">
        <v>53.0</v>
      </c>
      <c r="C79" s="45">
        <v>18.3</v>
      </c>
      <c r="D79" s="45">
        <v>13.5</v>
      </c>
      <c r="E79" s="78">
        <v>3.6</v>
      </c>
      <c r="F79" s="79">
        <v>0.0</v>
      </c>
      <c r="G79" s="45">
        <v>8.0</v>
      </c>
      <c r="H79" s="45">
        <v>29.0</v>
      </c>
      <c r="I79" s="45">
        <v>12.0</v>
      </c>
      <c r="J79" s="45">
        <v>4.0</v>
      </c>
      <c r="K79" s="45">
        <v>0.0</v>
      </c>
      <c r="L79" s="45">
        <v>0.0</v>
      </c>
      <c r="M79" s="45">
        <v>0.0</v>
      </c>
      <c r="N79" s="45">
        <v>0.0</v>
      </c>
      <c r="O79" s="45">
        <v>0.0</v>
      </c>
      <c r="P79" s="45">
        <v>0.0</v>
      </c>
      <c r="Q79" s="45">
        <v>0.0</v>
      </c>
    </row>
    <row r="80" ht="15.75" customHeight="1">
      <c r="A80" s="40" t="s">
        <v>48</v>
      </c>
      <c r="B80" s="41">
        <v>35.0</v>
      </c>
      <c r="C80" s="42">
        <v>19.4</v>
      </c>
      <c r="D80" s="42">
        <v>14.7</v>
      </c>
      <c r="E80" s="76">
        <v>3.9</v>
      </c>
      <c r="F80" s="77">
        <v>0.0</v>
      </c>
      <c r="G80" s="42">
        <v>3.0</v>
      </c>
      <c r="H80" s="42">
        <v>16.0</v>
      </c>
      <c r="I80" s="42">
        <v>12.0</v>
      </c>
      <c r="J80" s="42">
        <v>4.0</v>
      </c>
      <c r="K80" s="42">
        <v>0.0</v>
      </c>
      <c r="L80" s="42">
        <v>0.0</v>
      </c>
      <c r="M80" s="42">
        <v>0.0</v>
      </c>
      <c r="N80" s="42">
        <v>0.0</v>
      </c>
      <c r="O80" s="42">
        <v>0.0</v>
      </c>
      <c r="P80" s="42">
        <v>0.0</v>
      </c>
      <c r="Q80" s="42">
        <v>0.0</v>
      </c>
    </row>
    <row r="81" ht="15.75" customHeight="1">
      <c r="A81" s="43" t="s">
        <v>49</v>
      </c>
      <c r="B81" s="44">
        <v>49.0</v>
      </c>
      <c r="C81" s="45">
        <v>21.8</v>
      </c>
      <c r="D81" s="45">
        <v>16.1</v>
      </c>
      <c r="E81" s="78">
        <v>4.4</v>
      </c>
      <c r="F81" s="79">
        <v>0.0</v>
      </c>
      <c r="G81" s="45">
        <v>4.0</v>
      </c>
      <c r="H81" s="45">
        <v>20.0</v>
      </c>
      <c r="I81" s="45">
        <v>15.0</v>
      </c>
      <c r="J81" s="45">
        <v>10.0</v>
      </c>
      <c r="K81" s="45">
        <v>0.0</v>
      </c>
      <c r="L81" s="45">
        <v>0.0</v>
      </c>
      <c r="M81" s="45">
        <v>0.0</v>
      </c>
      <c r="N81" s="45">
        <v>0.0</v>
      </c>
      <c r="O81" s="45">
        <v>0.0</v>
      </c>
      <c r="P81" s="45">
        <v>0.0</v>
      </c>
      <c r="Q81" s="45">
        <v>0.0</v>
      </c>
    </row>
    <row r="82" ht="15.75" customHeight="1">
      <c r="A82" s="40" t="s">
        <v>50</v>
      </c>
      <c r="B82" s="41">
        <v>53.0</v>
      </c>
      <c r="C82" s="42">
        <v>18.2</v>
      </c>
      <c r="D82" s="42">
        <v>15.1</v>
      </c>
      <c r="E82" s="76">
        <v>3.6</v>
      </c>
      <c r="F82" s="77">
        <v>0.0</v>
      </c>
      <c r="G82" s="42">
        <v>2.0</v>
      </c>
      <c r="H82" s="42">
        <v>28.0</v>
      </c>
      <c r="I82" s="42">
        <v>19.0</v>
      </c>
      <c r="J82" s="42">
        <v>3.0</v>
      </c>
      <c r="K82" s="42">
        <v>1.0</v>
      </c>
      <c r="L82" s="42">
        <v>0.0</v>
      </c>
      <c r="M82" s="42">
        <v>0.0</v>
      </c>
      <c r="N82" s="42">
        <v>0.0</v>
      </c>
      <c r="O82" s="42">
        <v>0.0</v>
      </c>
      <c r="P82" s="42">
        <v>0.0</v>
      </c>
      <c r="Q82" s="42">
        <v>0.0</v>
      </c>
    </row>
    <row r="83" ht="15.75" customHeight="1">
      <c r="A83" s="43" t="s">
        <v>51</v>
      </c>
      <c r="B83" s="44">
        <v>62.0</v>
      </c>
      <c r="C83" s="45">
        <v>21.0</v>
      </c>
      <c r="D83" s="45">
        <v>15.7</v>
      </c>
      <c r="E83" s="78">
        <v>4.1</v>
      </c>
      <c r="F83" s="79">
        <v>0.0</v>
      </c>
      <c r="G83" s="45">
        <v>1.0</v>
      </c>
      <c r="H83" s="45">
        <v>32.0</v>
      </c>
      <c r="I83" s="45">
        <v>20.0</v>
      </c>
      <c r="J83" s="45">
        <v>7.0</v>
      </c>
      <c r="K83" s="45">
        <v>2.0</v>
      </c>
      <c r="L83" s="45">
        <v>0.0</v>
      </c>
      <c r="M83" s="45">
        <v>0.0</v>
      </c>
      <c r="N83" s="45">
        <v>0.0</v>
      </c>
      <c r="O83" s="45">
        <v>0.0</v>
      </c>
      <c r="P83" s="45">
        <v>0.0</v>
      </c>
      <c r="Q83" s="45">
        <v>0.0</v>
      </c>
    </row>
    <row r="84" ht="15.75" customHeight="1">
      <c r="A84" s="40" t="s">
        <v>52</v>
      </c>
      <c r="B84" s="41">
        <v>22.0</v>
      </c>
      <c r="C84" s="42">
        <v>19.2</v>
      </c>
      <c r="D84" s="42">
        <v>15.1</v>
      </c>
      <c r="E84" s="76">
        <v>3.7</v>
      </c>
      <c r="F84" s="77">
        <v>0.0</v>
      </c>
      <c r="G84" s="42">
        <v>2.0</v>
      </c>
      <c r="H84" s="42">
        <v>9.0</v>
      </c>
      <c r="I84" s="42">
        <v>9.0</v>
      </c>
      <c r="J84" s="42">
        <v>2.0</v>
      </c>
      <c r="K84" s="42">
        <v>0.0</v>
      </c>
      <c r="L84" s="42">
        <v>0.0</v>
      </c>
      <c r="M84" s="42">
        <v>0.0</v>
      </c>
      <c r="N84" s="42">
        <v>0.0</v>
      </c>
      <c r="O84" s="42">
        <v>0.0</v>
      </c>
      <c r="P84" s="42">
        <v>0.0</v>
      </c>
      <c r="Q84" s="42">
        <v>0.0</v>
      </c>
    </row>
    <row r="85" ht="15.75" customHeight="1">
      <c r="A85" s="43" t="s">
        <v>53</v>
      </c>
      <c r="B85" s="44">
        <v>22.0</v>
      </c>
      <c r="C85" s="45">
        <v>18.9</v>
      </c>
      <c r="D85" s="45">
        <v>14.8</v>
      </c>
      <c r="E85" s="78">
        <v>4.2</v>
      </c>
      <c r="F85" s="79">
        <v>0.0</v>
      </c>
      <c r="G85" s="45">
        <v>1.0</v>
      </c>
      <c r="H85" s="45">
        <v>12.0</v>
      </c>
      <c r="I85" s="45">
        <v>7.0</v>
      </c>
      <c r="J85" s="45">
        <v>0.0</v>
      </c>
      <c r="K85" s="45">
        <v>2.0</v>
      </c>
      <c r="L85" s="45">
        <v>0.0</v>
      </c>
      <c r="M85" s="45">
        <v>0.0</v>
      </c>
      <c r="N85" s="45">
        <v>0.0</v>
      </c>
      <c r="O85" s="45">
        <v>0.0</v>
      </c>
      <c r="P85" s="45">
        <v>0.0</v>
      </c>
      <c r="Q85" s="45">
        <v>0.0</v>
      </c>
    </row>
    <row r="86" ht="15.75" customHeight="1">
      <c r="A86" s="40" t="s">
        <v>54</v>
      </c>
      <c r="B86" s="41">
        <v>10.0</v>
      </c>
      <c r="C86" s="42" t="s">
        <v>60</v>
      </c>
      <c r="D86" s="42">
        <v>19.4</v>
      </c>
      <c r="E86" s="76">
        <v>7.0</v>
      </c>
      <c r="F86" s="77">
        <v>0.0</v>
      </c>
      <c r="G86" s="42">
        <v>0.0</v>
      </c>
      <c r="H86" s="42">
        <v>4.0</v>
      </c>
      <c r="I86" s="42">
        <v>2.0</v>
      </c>
      <c r="J86" s="42">
        <v>1.0</v>
      </c>
      <c r="K86" s="42">
        <v>3.0</v>
      </c>
      <c r="L86" s="42">
        <v>0.0</v>
      </c>
      <c r="M86" s="42">
        <v>0.0</v>
      </c>
      <c r="N86" s="42">
        <v>0.0</v>
      </c>
      <c r="O86" s="42">
        <v>0.0</v>
      </c>
      <c r="P86" s="42">
        <v>0.0</v>
      </c>
      <c r="Q86" s="42">
        <v>0.0</v>
      </c>
    </row>
    <row r="87" ht="15.75" customHeight="1">
      <c r="A87" s="43" t="s">
        <v>55</v>
      </c>
      <c r="B87" s="44">
        <v>7.0</v>
      </c>
      <c r="C87" s="45" t="s">
        <v>60</v>
      </c>
      <c r="D87" s="45">
        <v>15.6</v>
      </c>
      <c r="E87" s="78">
        <v>4.9</v>
      </c>
      <c r="F87" s="79">
        <v>0.0</v>
      </c>
      <c r="G87" s="45">
        <v>1.0</v>
      </c>
      <c r="H87" s="45">
        <v>2.0</v>
      </c>
      <c r="I87" s="45">
        <v>3.0</v>
      </c>
      <c r="J87" s="45">
        <v>1.0</v>
      </c>
      <c r="K87" s="45">
        <v>0.0</v>
      </c>
      <c r="L87" s="45">
        <v>0.0</v>
      </c>
      <c r="M87" s="45">
        <v>0.0</v>
      </c>
      <c r="N87" s="45">
        <v>0.0</v>
      </c>
      <c r="O87" s="45">
        <v>0.0</v>
      </c>
      <c r="P87" s="45">
        <v>0.0</v>
      </c>
      <c r="Q87" s="45">
        <v>0.0</v>
      </c>
    </row>
    <row r="88" ht="15.75" customHeight="1">
      <c r="A88" s="48" t="s">
        <v>56</v>
      </c>
      <c r="B88" s="48">
        <v>411.0</v>
      </c>
      <c r="C88" s="48">
        <v>19.1</v>
      </c>
      <c r="D88" s="48">
        <v>14.9</v>
      </c>
      <c r="E88" s="80">
        <v>3.8</v>
      </c>
      <c r="F88" s="81">
        <v>0.0</v>
      </c>
      <c r="G88" s="48">
        <v>37.0</v>
      </c>
      <c r="H88" s="48">
        <v>188.0</v>
      </c>
      <c r="I88" s="48">
        <v>142.0</v>
      </c>
      <c r="J88" s="48">
        <v>41.0</v>
      </c>
      <c r="K88" s="48">
        <v>3.0</v>
      </c>
      <c r="L88" s="48">
        <v>0.0</v>
      </c>
      <c r="M88" s="48">
        <v>0.0</v>
      </c>
      <c r="N88" s="48">
        <v>0.0</v>
      </c>
      <c r="O88" s="48">
        <v>0.0</v>
      </c>
      <c r="P88" s="48">
        <v>0.0</v>
      </c>
      <c r="Q88" s="48">
        <v>0.0</v>
      </c>
    </row>
    <row r="89" ht="15.75" customHeight="1">
      <c r="A89" s="49" t="s">
        <v>57</v>
      </c>
      <c r="B89" s="49">
        <v>523.0</v>
      </c>
      <c r="C89" s="49">
        <v>19.1</v>
      </c>
      <c r="D89" s="49">
        <v>15.0</v>
      </c>
      <c r="E89" s="82">
        <v>3.9</v>
      </c>
      <c r="F89" s="83">
        <v>0.0</v>
      </c>
      <c r="G89" s="49">
        <v>41.0</v>
      </c>
      <c r="H89" s="49">
        <v>242.0</v>
      </c>
      <c r="I89" s="49">
        <v>183.0</v>
      </c>
      <c r="J89" s="49">
        <v>50.0</v>
      </c>
      <c r="K89" s="49">
        <v>7.0</v>
      </c>
      <c r="L89" s="49">
        <v>0.0</v>
      </c>
      <c r="M89" s="49">
        <v>0.0</v>
      </c>
      <c r="N89" s="49">
        <v>0.0</v>
      </c>
      <c r="O89" s="49">
        <v>0.0</v>
      </c>
      <c r="P89" s="49">
        <v>0.0</v>
      </c>
      <c r="Q89" s="49">
        <v>0.0</v>
      </c>
    </row>
    <row r="90" ht="15.75" customHeight="1">
      <c r="A90" s="50" t="s">
        <v>58</v>
      </c>
      <c r="B90" s="50">
        <v>540.0</v>
      </c>
      <c r="C90" s="50">
        <v>19.3</v>
      </c>
      <c r="D90" s="50">
        <v>15.1</v>
      </c>
      <c r="E90" s="84">
        <v>4.0</v>
      </c>
      <c r="F90" s="85">
        <v>0.0</v>
      </c>
      <c r="G90" s="50">
        <v>42.0</v>
      </c>
      <c r="H90" s="50">
        <v>248.0</v>
      </c>
      <c r="I90" s="50">
        <v>188.0</v>
      </c>
      <c r="J90" s="50">
        <v>52.0</v>
      </c>
      <c r="K90" s="50">
        <v>10.0</v>
      </c>
      <c r="L90" s="50">
        <v>0.0</v>
      </c>
      <c r="M90" s="50">
        <v>0.0</v>
      </c>
      <c r="N90" s="50">
        <v>0.0</v>
      </c>
      <c r="O90" s="50">
        <v>0.0</v>
      </c>
      <c r="P90" s="50">
        <v>0.0</v>
      </c>
      <c r="Q90" s="50">
        <v>0.0</v>
      </c>
    </row>
    <row r="91" ht="15.75" customHeight="1">
      <c r="A91" s="51" t="s">
        <v>59</v>
      </c>
      <c r="B91" s="51">
        <v>554.0</v>
      </c>
      <c r="C91" s="51">
        <v>19.4</v>
      </c>
      <c r="D91" s="51">
        <v>15.2</v>
      </c>
      <c r="E91" s="86">
        <v>4.0</v>
      </c>
      <c r="F91" s="87">
        <v>0.0</v>
      </c>
      <c r="G91" s="51">
        <v>42.0</v>
      </c>
      <c r="H91" s="51">
        <v>251.0</v>
      </c>
      <c r="I91" s="51">
        <v>195.0</v>
      </c>
      <c r="J91" s="51">
        <v>56.0</v>
      </c>
      <c r="K91" s="51">
        <v>10.0</v>
      </c>
      <c r="L91" s="51">
        <v>0.0</v>
      </c>
      <c r="M91" s="51">
        <v>0.0</v>
      </c>
      <c r="N91" s="51">
        <v>0.0</v>
      </c>
      <c r="O91" s="51">
        <v>0.0</v>
      </c>
      <c r="P91" s="51">
        <v>0.0</v>
      </c>
      <c r="Q91" s="51">
        <v>0.0</v>
      </c>
    </row>
    <row r="92" ht="15.0" customHeight="1">
      <c r="A92" s="38">
        <f>+ClassSum1!A92</f>
        <v>44880</v>
      </c>
      <c r="B92" s="39"/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  <c r="O92" s="38"/>
      <c r="P92" s="39"/>
      <c r="Q92" s="75"/>
    </row>
    <row r="93" ht="15.75" customHeight="1">
      <c r="A93" s="40" t="s">
        <v>32</v>
      </c>
      <c r="B93" s="41">
        <v>9.0</v>
      </c>
      <c r="C93" s="42" t="s">
        <v>60</v>
      </c>
      <c r="D93" s="42">
        <v>15.6</v>
      </c>
      <c r="E93" s="76">
        <v>3.9</v>
      </c>
      <c r="F93" s="77">
        <v>0.0</v>
      </c>
      <c r="G93" s="42">
        <v>1.0</v>
      </c>
      <c r="H93" s="42">
        <v>3.0</v>
      </c>
      <c r="I93" s="42">
        <v>4.0</v>
      </c>
      <c r="J93" s="42">
        <v>1.0</v>
      </c>
      <c r="K93" s="42">
        <v>0.0</v>
      </c>
      <c r="L93" s="42">
        <v>0.0</v>
      </c>
      <c r="M93" s="42">
        <v>0.0</v>
      </c>
      <c r="N93" s="42">
        <v>0.0</v>
      </c>
      <c r="O93" s="42">
        <v>0.0</v>
      </c>
      <c r="P93" s="42">
        <v>0.0</v>
      </c>
      <c r="Q93" s="42">
        <v>0.0</v>
      </c>
    </row>
    <row r="94" ht="15.75" customHeight="1">
      <c r="A94" s="43" t="s">
        <v>33</v>
      </c>
      <c r="B94" s="44">
        <v>4.0</v>
      </c>
      <c r="C94" s="45" t="s">
        <v>60</v>
      </c>
      <c r="D94" s="45">
        <v>15.5</v>
      </c>
      <c r="E94" s="78">
        <v>2.6</v>
      </c>
      <c r="F94" s="79">
        <v>0.0</v>
      </c>
      <c r="G94" s="45">
        <v>0.0</v>
      </c>
      <c r="H94" s="45">
        <v>2.0</v>
      </c>
      <c r="I94" s="45">
        <v>2.0</v>
      </c>
      <c r="J94" s="45">
        <v>0.0</v>
      </c>
      <c r="K94" s="45">
        <v>0.0</v>
      </c>
      <c r="L94" s="45">
        <v>0.0</v>
      </c>
      <c r="M94" s="45">
        <v>0.0</v>
      </c>
      <c r="N94" s="45">
        <v>0.0</v>
      </c>
      <c r="O94" s="45">
        <v>0.0</v>
      </c>
      <c r="P94" s="45">
        <v>0.0</v>
      </c>
      <c r="Q94" s="45">
        <v>0.0</v>
      </c>
    </row>
    <row r="95" ht="15.75" customHeight="1">
      <c r="A95" s="40" t="s">
        <v>34</v>
      </c>
      <c r="B95" s="41">
        <v>2.0</v>
      </c>
      <c r="C95" s="42" t="s">
        <v>60</v>
      </c>
      <c r="D95" s="42">
        <v>15.4</v>
      </c>
      <c r="E95" s="76">
        <v>2.6</v>
      </c>
      <c r="F95" s="77">
        <v>0.0</v>
      </c>
      <c r="G95" s="42">
        <v>0.0</v>
      </c>
      <c r="H95" s="42">
        <v>1.0</v>
      </c>
      <c r="I95" s="42">
        <v>1.0</v>
      </c>
      <c r="J95" s="42">
        <v>0.0</v>
      </c>
      <c r="K95" s="42">
        <v>0.0</v>
      </c>
      <c r="L95" s="42">
        <v>0.0</v>
      </c>
      <c r="M95" s="42">
        <v>0.0</v>
      </c>
      <c r="N95" s="42">
        <v>0.0</v>
      </c>
      <c r="O95" s="42">
        <v>0.0</v>
      </c>
      <c r="P95" s="42">
        <v>0.0</v>
      </c>
      <c r="Q95" s="42">
        <v>0.0</v>
      </c>
    </row>
    <row r="96" ht="15.75" customHeight="1">
      <c r="A96" s="43" t="s">
        <v>35</v>
      </c>
      <c r="B96" s="44">
        <v>2.0</v>
      </c>
      <c r="C96" s="45" t="s">
        <v>60</v>
      </c>
      <c r="D96" s="45">
        <v>18.0</v>
      </c>
      <c r="E96" s="78">
        <v>1.1</v>
      </c>
      <c r="F96" s="79">
        <v>0.0</v>
      </c>
      <c r="G96" s="45">
        <v>0.0</v>
      </c>
      <c r="H96" s="45">
        <v>0.0</v>
      </c>
      <c r="I96" s="45">
        <v>2.0</v>
      </c>
      <c r="J96" s="45">
        <v>0.0</v>
      </c>
      <c r="K96" s="45">
        <v>0.0</v>
      </c>
      <c r="L96" s="45">
        <v>0.0</v>
      </c>
      <c r="M96" s="45">
        <v>0.0</v>
      </c>
      <c r="N96" s="45">
        <v>0.0</v>
      </c>
      <c r="O96" s="45">
        <v>0.0</v>
      </c>
      <c r="P96" s="45">
        <v>0.0</v>
      </c>
      <c r="Q96" s="45">
        <v>0.0</v>
      </c>
    </row>
    <row r="97" ht="15.75" customHeight="1">
      <c r="A97" s="40" t="s">
        <v>36</v>
      </c>
      <c r="B97" s="41">
        <v>1.0</v>
      </c>
      <c r="C97" s="42" t="s">
        <v>60</v>
      </c>
      <c r="D97" s="42">
        <v>20.9</v>
      </c>
      <c r="E97" s="76" t="s">
        <v>60</v>
      </c>
      <c r="F97" s="77">
        <v>0.0</v>
      </c>
      <c r="G97" s="42">
        <v>0.0</v>
      </c>
      <c r="H97" s="42">
        <v>0.0</v>
      </c>
      <c r="I97" s="42">
        <v>0.0</v>
      </c>
      <c r="J97" s="42">
        <v>1.0</v>
      </c>
      <c r="K97" s="42">
        <v>0.0</v>
      </c>
      <c r="L97" s="42">
        <v>0.0</v>
      </c>
      <c r="M97" s="42">
        <v>0.0</v>
      </c>
      <c r="N97" s="42">
        <v>0.0</v>
      </c>
      <c r="O97" s="42">
        <v>0.0</v>
      </c>
      <c r="P97" s="42">
        <v>0.0</v>
      </c>
      <c r="Q97" s="42">
        <v>0.0</v>
      </c>
    </row>
    <row r="98" ht="15.75" customHeight="1">
      <c r="A98" s="43" t="s">
        <v>37</v>
      </c>
      <c r="B98" s="44">
        <v>6.0</v>
      </c>
      <c r="C98" s="45" t="s">
        <v>60</v>
      </c>
      <c r="D98" s="45">
        <v>16.7</v>
      </c>
      <c r="E98" s="78">
        <v>3.2</v>
      </c>
      <c r="F98" s="79">
        <v>0.0</v>
      </c>
      <c r="G98" s="45">
        <v>0.0</v>
      </c>
      <c r="H98" s="45">
        <v>1.0</v>
      </c>
      <c r="I98" s="45">
        <v>4.0</v>
      </c>
      <c r="J98" s="45">
        <v>1.0</v>
      </c>
      <c r="K98" s="45">
        <v>0.0</v>
      </c>
      <c r="L98" s="45">
        <v>0.0</v>
      </c>
      <c r="M98" s="45">
        <v>0.0</v>
      </c>
      <c r="N98" s="45">
        <v>0.0</v>
      </c>
      <c r="O98" s="45">
        <v>0.0</v>
      </c>
      <c r="P98" s="45">
        <v>0.0</v>
      </c>
      <c r="Q98" s="45">
        <v>0.0</v>
      </c>
    </row>
    <row r="99" ht="15.75" customHeight="1">
      <c r="A99" s="40" t="s">
        <v>38</v>
      </c>
      <c r="B99" s="41">
        <v>9.0</v>
      </c>
      <c r="C99" s="42" t="s">
        <v>60</v>
      </c>
      <c r="D99" s="42">
        <v>16.3</v>
      </c>
      <c r="E99" s="76">
        <v>2.8</v>
      </c>
      <c r="F99" s="77">
        <v>0.0</v>
      </c>
      <c r="G99" s="42">
        <v>0.0</v>
      </c>
      <c r="H99" s="42">
        <v>3.0</v>
      </c>
      <c r="I99" s="42">
        <v>5.0</v>
      </c>
      <c r="J99" s="42">
        <v>1.0</v>
      </c>
      <c r="K99" s="42">
        <v>0.0</v>
      </c>
      <c r="L99" s="42">
        <v>0.0</v>
      </c>
      <c r="M99" s="42">
        <v>0.0</v>
      </c>
      <c r="N99" s="42">
        <v>0.0</v>
      </c>
      <c r="O99" s="42">
        <v>0.0</v>
      </c>
      <c r="P99" s="42">
        <v>0.0</v>
      </c>
      <c r="Q99" s="42">
        <v>0.0</v>
      </c>
    </row>
    <row r="100" ht="15.75" customHeight="1">
      <c r="A100" s="43" t="s">
        <v>39</v>
      </c>
      <c r="B100" s="44">
        <v>11.0</v>
      </c>
      <c r="C100" s="45">
        <v>24.9</v>
      </c>
      <c r="D100" s="45">
        <v>17.1</v>
      </c>
      <c r="E100" s="78">
        <v>5.6</v>
      </c>
      <c r="F100" s="79">
        <v>0.0</v>
      </c>
      <c r="G100" s="45">
        <v>1.0</v>
      </c>
      <c r="H100" s="45">
        <v>3.0</v>
      </c>
      <c r="I100" s="45">
        <v>4.0</v>
      </c>
      <c r="J100" s="45">
        <v>3.0</v>
      </c>
      <c r="K100" s="45">
        <v>0.0</v>
      </c>
      <c r="L100" s="45">
        <v>0.0</v>
      </c>
      <c r="M100" s="45">
        <v>0.0</v>
      </c>
      <c r="N100" s="45">
        <v>0.0</v>
      </c>
      <c r="O100" s="45">
        <v>0.0</v>
      </c>
      <c r="P100" s="45">
        <v>0.0</v>
      </c>
      <c r="Q100" s="45">
        <v>0.0</v>
      </c>
    </row>
    <row r="101" ht="15.75" customHeight="1">
      <c r="A101" s="40" t="s">
        <v>40</v>
      </c>
      <c r="B101" s="41">
        <v>36.0</v>
      </c>
      <c r="C101" s="42">
        <v>21.8</v>
      </c>
      <c r="D101" s="42">
        <v>16.3</v>
      </c>
      <c r="E101" s="76">
        <v>4.4</v>
      </c>
      <c r="F101" s="77">
        <v>0.0</v>
      </c>
      <c r="G101" s="42">
        <v>3.0</v>
      </c>
      <c r="H101" s="42">
        <v>12.0</v>
      </c>
      <c r="I101" s="42">
        <v>12.0</v>
      </c>
      <c r="J101" s="42">
        <v>9.0</v>
      </c>
      <c r="K101" s="42">
        <v>0.0</v>
      </c>
      <c r="L101" s="42">
        <v>0.0</v>
      </c>
      <c r="M101" s="42">
        <v>0.0</v>
      </c>
      <c r="N101" s="42">
        <v>0.0</v>
      </c>
      <c r="O101" s="42">
        <v>0.0</v>
      </c>
      <c r="P101" s="42">
        <v>0.0</v>
      </c>
      <c r="Q101" s="42">
        <v>0.0</v>
      </c>
    </row>
    <row r="102" ht="15.75" customHeight="1">
      <c r="A102" s="43" t="s">
        <v>41</v>
      </c>
      <c r="B102" s="44">
        <v>24.0</v>
      </c>
      <c r="C102" s="45">
        <v>20.4</v>
      </c>
      <c r="D102" s="45">
        <v>17.5</v>
      </c>
      <c r="E102" s="78">
        <v>3.6</v>
      </c>
      <c r="F102" s="79">
        <v>0.0</v>
      </c>
      <c r="G102" s="45">
        <v>0.0</v>
      </c>
      <c r="H102" s="45">
        <v>5.0</v>
      </c>
      <c r="I102" s="45">
        <v>16.0</v>
      </c>
      <c r="J102" s="45">
        <v>1.0</v>
      </c>
      <c r="K102" s="45">
        <v>2.0</v>
      </c>
      <c r="L102" s="45">
        <v>0.0</v>
      </c>
      <c r="M102" s="45">
        <v>0.0</v>
      </c>
      <c r="N102" s="45">
        <v>0.0</v>
      </c>
      <c r="O102" s="45">
        <v>0.0</v>
      </c>
      <c r="P102" s="45">
        <v>0.0</v>
      </c>
      <c r="Q102" s="45">
        <v>0.0</v>
      </c>
    </row>
    <row r="103" ht="15.75" customHeight="1">
      <c r="A103" s="40" t="s">
        <v>42</v>
      </c>
      <c r="B103" s="41">
        <v>25.0</v>
      </c>
      <c r="C103" s="42">
        <v>20.3</v>
      </c>
      <c r="D103" s="42">
        <v>16.1</v>
      </c>
      <c r="E103" s="76">
        <v>4.6</v>
      </c>
      <c r="F103" s="77">
        <v>0.0</v>
      </c>
      <c r="G103" s="42">
        <v>1.0</v>
      </c>
      <c r="H103" s="42">
        <v>11.0</v>
      </c>
      <c r="I103" s="42">
        <v>9.0</v>
      </c>
      <c r="J103" s="42">
        <v>2.0</v>
      </c>
      <c r="K103" s="42">
        <v>2.0</v>
      </c>
      <c r="L103" s="42">
        <v>0.0</v>
      </c>
      <c r="M103" s="42">
        <v>0.0</v>
      </c>
      <c r="N103" s="42">
        <v>0.0</v>
      </c>
      <c r="O103" s="42">
        <v>0.0</v>
      </c>
      <c r="P103" s="42">
        <v>0.0</v>
      </c>
      <c r="Q103" s="42">
        <v>0.0</v>
      </c>
    </row>
    <row r="104" ht="15.75" customHeight="1">
      <c r="A104" s="43" t="s">
        <v>43</v>
      </c>
      <c r="B104" s="44">
        <v>23.0</v>
      </c>
      <c r="C104" s="45">
        <v>20.2</v>
      </c>
      <c r="D104" s="45">
        <v>15.7</v>
      </c>
      <c r="E104" s="78">
        <v>3.4</v>
      </c>
      <c r="F104" s="79">
        <v>0.0</v>
      </c>
      <c r="G104" s="45">
        <v>0.0</v>
      </c>
      <c r="H104" s="45">
        <v>13.0</v>
      </c>
      <c r="I104" s="45">
        <v>7.0</v>
      </c>
      <c r="J104" s="45">
        <v>3.0</v>
      </c>
      <c r="K104" s="45">
        <v>0.0</v>
      </c>
      <c r="L104" s="45">
        <v>0.0</v>
      </c>
      <c r="M104" s="45">
        <v>0.0</v>
      </c>
      <c r="N104" s="45">
        <v>0.0</v>
      </c>
      <c r="O104" s="45">
        <v>0.0</v>
      </c>
      <c r="P104" s="45">
        <v>0.0</v>
      </c>
      <c r="Q104" s="45">
        <v>0.0</v>
      </c>
    </row>
    <row r="105" ht="15.75" customHeight="1">
      <c r="A105" s="40" t="s">
        <v>44</v>
      </c>
      <c r="B105" s="41">
        <v>31.0</v>
      </c>
      <c r="C105" s="42">
        <v>21.1</v>
      </c>
      <c r="D105" s="42">
        <v>16.3</v>
      </c>
      <c r="E105" s="76">
        <v>4.0</v>
      </c>
      <c r="F105" s="77">
        <v>0.0</v>
      </c>
      <c r="G105" s="42">
        <v>2.0</v>
      </c>
      <c r="H105" s="42">
        <v>11.0</v>
      </c>
      <c r="I105" s="42">
        <v>12.0</v>
      </c>
      <c r="J105" s="42">
        <v>4.0</v>
      </c>
      <c r="K105" s="42">
        <v>2.0</v>
      </c>
      <c r="L105" s="42">
        <v>0.0</v>
      </c>
      <c r="M105" s="42">
        <v>0.0</v>
      </c>
      <c r="N105" s="42">
        <v>0.0</v>
      </c>
      <c r="O105" s="42">
        <v>0.0</v>
      </c>
      <c r="P105" s="42">
        <v>0.0</v>
      </c>
      <c r="Q105" s="42">
        <v>0.0</v>
      </c>
    </row>
    <row r="106" ht="15.75" customHeight="1">
      <c r="A106" s="43" t="s">
        <v>45</v>
      </c>
      <c r="B106" s="44">
        <v>25.0</v>
      </c>
      <c r="C106" s="45">
        <v>19.7</v>
      </c>
      <c r="D106" s="45">
        <v>14.5</v>
      </c>
      <c r="E106" s="78">
        <v>4.0</v>
      </c>
      <c r="F106" s="79">
        <v>0.0</v>
      </c>
      <c r="G106" s="45">
        <v>2.0</v>
      </c>
      <c r="H106" s="45">
        <v>14.0</v>
      </c>
      <c r="I106" s="45">
        <v>6.0</v>
      </c>
      <c r="J106" s="45">
        <v>3.0</v>
      </c>
      <c r="K106" s="45">
        <v>0.0</v>
      </c>
      <c r="L106" s="45">
        <v>0.0</v>
      </c>
      <c r="M106" s="45">
        <v>0.0</v>
      </c>
      <c r="N106" s="45">
        <v>0.0</v>
      </c>
      <c r="O106" s="45">
        <v>0.0</v>
      </c>
      <c r="P106" s="45">
        <v>0.0</v>
      </c>
      <c r="Q106" s="45">
        <v>0.0</v>
      </c>
    </row>
    <row r="107" ht="15.75" customHeight="1">
      <c r="A107" s="40" t="s">
        <v>46</v>
      </c>
      <c r="B107" s="41">
        <v>32.0</v>
      </c>
      <c r="C107" s="42">
        <v>18.8</v>
      </c>
      <c r="D107" s="42">
        <v>15.1</v>
      </c>
      <c r="E107" s="76">
        <v>4.3</v>
      </c>
      <c r="F107" s="77">
        <v>0.0</v>
      </c>
      <c r="G107" s="42">
        <v>2.0</v>
      </c>
      <c r="H107" s="42">
        <v>18.0</v>
      </c>
      <c r="I107" s="42">
        <v>8.0</v>
      </c>
      <c r="J107" s="42">
        <v>3.0</v>
      </c>
      <c r="K107" s="42">
        <v>1.0</v>
      </c>
      <c r="L107" s="42">
        <v>0.0</v>
      </c>
      <c r="M107" s="42">
        <v>0.0</v>
      </c>
      <c r="N107" s="42">
        <v>0.0</v>
      </c>
      <c r="O107" s="42">
        <v>0.0</v>
      </c>
      <c r="P107" s="42">
        <v>0.0</v>
      </c>
      <c r="Q107" s="42">
        <v>0.0</v>
      </c>
    </row>
    <row r="108" ht="15.75" customHeight="1">
      <c r="A108" s="43" t="s">
        <v>47</v>
      </c>
      <c r="B108" s="44">
        <v>42.0</v>
      </c>
      <c r="C108" s="45">
        <v>17.6</v>
      </c>
      <c r="D108" s="45">
        <v>14.2</v>
      </c>
      <c r="E108" s="78">
        <v>2.7</v>
      </c>
      <c r="F108" s="79">
        <v>0.0</v>
      </c>
      <c r="G108" s="45">
        <v>1.0</v>
      </c>
      <c r="H108" s="45">
        <v>26.0</v>
      </c>
      <c r="I108" s="45">
        <v>15.0</v>
      </c>
      <c r="J108" s="45">
        <v>0.0</v>
      </c>
      <c r="K108" s="45">
        <v>0.0</v>
      </c>
      <c r="L108" s="45">
        <v>0.0</v>
      </c>
      <c r="M108" s="45">
        <v>0.0</v>
      </c>
      <c r="N108" s="45">
        <v>0.0</v>
      </c>
      <c r="O108" s="45">
        <v>0.0</v>
      </c>
      <c r="P108" s="45">
        <v>0.0</v>
      </c>
      <c r="Q108" s="45">
        <v>0.0</v>
      </c>
    </row>
    <row r="109" ht="15.75" customHeight="1">
      <c r="A109" s="40" t="s">
        <v>48</v>
      </c>
      <c r="B109" s="41">
        <v>47.0</v>
      </c>
      <c r="C109" s="42">
        <v>20.4</v>
      </c>
      <c r="D109" s="42">
        <v>15.1</v>
      </c>
      <c r="E109" s="76">
        <v>4.1</v>
      </c>
      <c r="F109" s="77">
        <v>0.0</v>
      </c>
      <c r="G109" s="42">
        <v>4.0</v>
      </c>
      <c r="H109" s="42">
        <v>20.0</v>
      </c>
      <c r="I109" s="42">
        <v>16.0</v>
      </c>
      <c r="J109" s="42">
        <v>6.0</v>
      </c>
      <c r="K109" s="42">
        <v>1.0</v>
      </c>
      <c r="L109" s="42">
        <v>0.0</v>
      </c>
      <c r="M109" s="42">
        <v>0.0</v>
      </c>
      <c r="N109" s="42">
        <v>0.0</v>
      </c>
      <c r="O109" s="42">
        <v>0.0</v>
      </c>
      <c r="P109" s="42">
        <v>0.0</v>
      </c>
      <c r="Q109" s="42">
        <v>0.0</v>
      </c>
    </row>
    <row r="110" ht="15.75" customHeight="1">
      <c r="A110" s="43" t="s">
        <v>49</v>
      </c>
      <c r="B110" s="44">
        <v>44.0</v>
      </c>
      <c r="C110" s="45">
        <v>17.9</v>
      </c>
      <c r="D110" s="45">
        <v>13.9</v>
      </c>
      <c r="E110" s="78">
        <v>3.4</v>
      </c>
      <c r="F110" s="79">
        <v>0.0</v>
      </c>
      <c r="G110" s="45">
        <v>6.0</v>
      </c>
      <c r="H110" s="45">
        <v>22.0</v>
      </c>
      <c r="I110" s="45">
        <v>15.0</v>
      </c>
      <c r="J110" s="45">
        <v>1.0</v>
      </c>
      <c r="K110" s="45">
        <v>0.0</v>
      </c>
      <c r="L110" s="45">
        <v>0.0</v>
      </c>
      <c r="M110" s="45">
        <v>0.0</v>
      </c>
      <c r="N110" s="45">
        <v>0.0</v>
      </c>
      <c r="O110" s="45">
        <v>0.0</v>
      </c>
      <c r="P110" s="45">
        <v>0.0</v>
      </c>
      <c r="Q110" s="45">
        <v>0.0</v>
      </c>
    </row>
    <row r="111" ht="15.75" customHeight="1">
      <c r="A111" s="40" t="s">
        <v>50</v>
      </c>
      <c r="B111" s="41">
        <v>61.0</v>
      </c>
      <c r="C111" s="42">
        <v>17.0</v>
      </c>
      <c r="D111" s="42">
        <v>14.3</v>
      </c>
      <c r="E111" s="76">
        <v>2.7</v>
      </c>
      <c r="F111" s="77">
        <v>0.0</v>
      </c>
      <c r="G111" s="42">
        <v>3.0</v>
      </c>
      <c r="H111" s="42">
        <v>34.0</v>
      </c>
      <c r="I111" s="42">
        <v>22.0</v>
      </c>
      <c r="J111" s="42">
        <v>2.0</v>
      </c>
      <c r="K111" s="42">
        <v>0.0</v>
      </c>
      <c r="L111" s="42">
        <v>0.0</v>
      </c>
      <c r="M111" s="42">
        <v>0.0</v>
      </c>
      <c r="N111" s="42">
        <v>0.0</v>
      </c>
      <c r="O111" s="42">
        <v>0.0</v>
      </c>
      <c r="P111" s="42">
        <v>0.0</v>
      </c>
      <c r="Q111" s="42">
        <v>0.0</v>
      </c>
    </row>
    <row r="112" ht="15.75" customHeight="1">
      <c r="A112" s="43" t="s">
        <v>51</v>
      </c>
      <c r="B112" s="44">
        <v>37.0</v>
      </c>
      <c r="C112" s="45">
        <v>19.2</v>
      </c>
      <c r="D112" s="45">
        <v>15.5</v>
      </c>
      <c r="E112" s="78">
        <v>4.6</v>
      </c>
      <c r="F112" s="79">
        <v>0.0</v>
      </c>
      <c r="G112" s="45">
        <v>2.0</v>
      </c>
      <c r="H112" s="45">
        <v>19.0</v>
      </c>
      <c r="I112" s="45">
        <v>12.0</v>
      </c>
      <c r="J112" s="45">
        <v>1.0</v>
      </c>
      <c r="K112" s="45">
        <v>3.0</v>
      </c>
      <c r="L112" s="45">
        <v>0.0</v>
      </c>
      <c r="M112" s="45">
        <v>0.0</v>
      </c>
      <c r="N112" s="45">
        <v>0.0</v>
      </c>
      <c r="O112" s="45">
        <v>0.0</v>
      </c>
      <c r="P112" s="45">
        <v>0.0</v>
      </c>
      <c r="Q112" s="45">
        <v>0.0</v>
      </c>
    </row>
    <row r="113" ht="15.75" customHeight="1">
      <c r="A113" s="40" t="s">
        <v>52</v>
      </c>
      <c r="B113" s="41">
        <v>24.0</v>
      </c>
      <c r="C113" s="42">
        <v>20.7</v>
      </c>
      <c r="D113" s="42">
        <v>15.5</v>
      </c>
      <c r="E113" s="76">
        <v>4.7</v>
      </c>
      <c r="F113" s="77">
        <v>0.0</v>
      </c>
      <c r="G113" s="42">
        <v>1.0</v>
      </c>
      <c r="H113" s="42">
        <v>11.0</v>
      </c>
      <c r="I113" s="42">
        <v>7.0</v>
      </c>
      <c r="J113" s="42">
        <v>4.0</v>
      </c>
      <c r="K113" s="42">
        <v>1.0</v>
      </c>
      <c r="L113" s="42">
        <v>0.0</v>
      </c>
      <c r="M113" s="42">
        <v>0.0</v>
      </c>
      <c r="N113" s="42">
        <v>0.0</v>
      </c>
      <c r="O113" s="42">
        <v>0.0</v>
      </c>
      <c r="P113" s="42">
        <v>0.0</v>
      </c>
      <c r="Q113" s="42">
        <v>0.0</v>
      </c>
    </row>
    <row r="114" ht="15.75" customHeight="1">
      <c r="A114" s="43" t="s">
        <v>53</v>
      </c>
      <c r="B114" s="44">
        <v>21.0</v>
      </c>
      <c r="C114" s="45">
        <v>18.3</v>
      </c>
      <c r="D114" s="45">
        <v>15.0</v>
      </c>
      <c r="E114" s="78">
        <v>3.9</v>
      </c>
      <c r="F114" s="79">
        <v>0.0</v>
      </c>
      <c r="G114" s="45">
        <v>0.0</v>
      </c>
      <c r="H114" s="45">
        <v>14.0</v>
      </c>
      <c r="I114" s="45">
        <v>5.0</v>
      </c>
      <c r="J114" s="45">
        <v>1.0</v>
      </c>
      <c r="K114" s="45">
        <v>1.0</v>
      </c>
      <c r="L114" s="45">
        <v>0.0</v>
      </c>
      <c r="M114" s="45">
        <v>0.0</v>
      </c>
      <c r="N114" s="45">
        <v>0.0</v>
      </c>
      <c r="O114" s="45">
        <v>0.0</v>
      </c>
      <c r="P114" s="45">
        <v>0.0</v>
      </c>
      <c r="Q114" s="45">
        <v>0.0</v>
      </c>
    </row>
    <row r="115" ht="15.75" customHeight="1">
      <c r="A115" s="40" t="s">
        <v>54</v>
      </c>
      <c r="B115" s="41">
        <v>20.0</v>
      </c>
      <c r="C115" s="42">
        <v>16.9</v>
      </c>
      <c r="D115" s="42">
        <v>14.5</v>
      </c>
      <c r="E115" s="76">
        <v>2.6</v>
      </c>
      <c r="F115" s="77">
        <v>0.0</v>
      </c>
      <c r="G115" s="42">
        <v>0.0</v>
      </c>
      <c r="H115" s="42">
        <v>12.0</v>
      </c>
      <c r="I115" s="42">
        <v>7.0</v>
      </c>
      <c r="J115" s="42">
        <v>1.0</v>
      </c>
      <c r="K115" s="42">
        <v>0.0</v>
      </c>
      <c r="L115" s="42">
        <v>0.0</v>
      </c>
      <c r="M115" s="42">
        <v>0.0</v>
      </c>
      <c r="N115" s="42">
        <v>0.0</v>
      </c>
      <c r="O115" s="42">
        <v>0.0</v>
      </c>
      <c r="P115" s="42">
        <v>0.0</v>
      </c>
      <c r="Q115" s="42">
        <v>0.0</v>
      </c>
    </row>
    <row r="116" ht="15.75" customHeight="1">
      <c r="A116" s="43" t="s">
        <v>55</v>
      </c>
      <c r="B116" s="44">
        <v>10.0</v>
      </c>
      <c r="C116" s="45" t="s">
        <v>60</v>
      </c>
      <c r="D116" s="45">
        <v>17.3</v>
      </c>
      <c r="E116" s="78">
        <v>4.0</v>
      </c>
      <c r="F116" s="79">
        <v>0.0</v>
      </c>
      <c r="G116" s="45">
        <v>0.0</v>
      </c>
      <c r="H116" s="45">
        <v>2.0</v>
      </c>
      <c r="I116" s="45">
        <v>5.0</v>
      </c>
      <c r="J116" s="45">
        <v>3.0</v>
      </c>
      <c r="K116" s="45">
        <v>0.0</v>
      </c>
      <c r="L116" s="45">
        <v>0.0</v>
      </c>
      <c r="M116" s="45">
        <v>0.0</v>
      </c>
      <c r="N116" s="45">
        <v>0.0</v>
      </c>
      <c r="O116" s="45">
        <v>0.0</v>
      </c>
      <c r="P116" s="45">
        <v>0.0</v>
      </c>
      <c r="Q116" s="45">
        <v>0.0</v>
      </c>
    </row>
    <row r="117" ht="15.75" customHeight="1">
      <c r="A117" s="48" t="s">
        <v>56</v>
      </c>
      <c r="B117" s="48">
        <v>401.0</v>
      </c>
      <c r="C117" s="48">
        <v>19.0</v>
      </c>
      <c r="D117" s="48">
        <v>15.2</v>
      </c>
      <c r="E117" s="80">
        <v>3.9</v>
      </c>
      <c r="F117" s="81">
        <v>0.0</v>
      </c>
      <c r="G117" s="48">
        <v>25.0</v>
      </c>
      <c r="H117" s="48">
        <v>189.0</v>
      </c>
      <c r="I117" s="48">
        <v>142.0</v>
      </c>
      <c r="J117" s="48">
        <v>37.0</v>
      </c>
      <c r="K117" s="48">
        <v>8.0</v>
      </c>
      <c r="L117" s="48">
        <v>0.0</v>
      </c>
      <c r="M117" s="48">
        <v>0.0</v>
      </c>
      <c r="N117" s="48">
        <v>0.0</v>
      </c>
      <c r="O117" s="48">
        <v>0.0</v>
      </c>
      <c r="P117" s="48">
        <v>0.0</v>
      </c>
      <c r="Q117" s="48">
        <v>0.0</v>
      </c>
    </row>
    <row r="118" ht="15.75" customHeight="1">
      <c r="A118" s="49" t="s">
        <v>57</v>
      </c>
      <c r="B118" s="49">
        <v>492.0</v>
      </c>
      <c r="C118" s="49">
        <v>19.0</v>
      </c>
      <c r="D118" s="49">
        <v>15.3</v>
      </c>
      <c r="E118" s="82">
        <v>3.9</v>
      </c>
      <c r="F118" s="83">
        <v>0.0</v>
      </c>
      <c r="G118" s="49">
        <v>28.0</v>
      </c>
      <c r="H118" s="49">
        <v>236.0</v>
      </c>
      <c r="I118" s="49">
        <v>171.0</v>
      </c>
      <c r="J118" s="49">
        <v>44.0</v>
      </c>
      <c r="K118" s="49">
        <v>13.0</v>
      </c>
      <c r="L118" s="49">
        <v>0.0</v>
      </c>
      <c r="M118" s="49">
        <v>0.0</v>
      </c>
      <c r="N118" s="49">
        <v>0.0</v>
      </c>
      <c r="O118" s="49">
        <v>0.0</v>
      </c>
      <c r="P118" s="49">
        <v>0.0</v>
      </c>
      <c r="Q118" s="49">
        <v>0.0</v>
      </c>
    </row>
    <row r="119" ht="15.75" customHeight="1">
      <c r="A119" s="50" t="s">
        <v>58</v>
      </c>
      <c r="B119" s="50">
        <v>522.0</v>
      </c>
      <c r="C119" s="50">
        <v>19.0</v>
      </c>
      <c r="D119" s="50">
        <v>15.3</v>
      </c>
      <c r="E119" s="84">
        <v>3.9</v>
      </c>
      <c r="F119" s="85">
        <v>0.0</v>
      </c>
      <c r="G119" s="50">
        <v>28.0</v>
      </c>
      <c r="H119" s="50">
        <v>250.0</v>
      </c>
      <c r="I119" s="50">
        <v>183.0</v>
      </c>
      <c r="J119" s="50">
        <v>48.0</v>
      </c>
      <c r="K119" s="50">
        <v>13.0</v>
      </c>
      <c r="L119" s="50">
        <v>0.0</v>
      </c>
      <c r="M119" s="50">
        <v>0.0</v>
      </c>
      <c r="N119" s="50">
        <v>0.0</v>
      </c>
      <c r="O119" s="50">
        <v>0.0</v>
      </c>
      <c r="P119" s="50">
        <v>0.0</v>
      </c>
      <c r="Q119" s="50">
        <v>0.0</v>
      </c>
    </row>
    <row r="120" ht="15.75" customHeight="1">
      <c r="A120" s="51" t="s">
        <v>59</v>
      </c>
      <c r="B120" s="51">
        <v>546.0</v>
      </c>
      <c r="C120" s="51">
        <v>19.0</v>
      </c>
      <c r="D120" s="51">
        <v>15.3</v>
      </c>
      <c r="E120" s="86">
        <v>3.9</v>
      </c>
      <c r="F120" s="87">
        <v>0.0</v>
      </c>
      <c r="G120" s="51">
        <v>29.0</v>
      </c>
      <c r="H120" s="51">
        <v>257.0</v>
      </c>
      <c r="I120" s="51">
        <v>196.0</v>
      </c>
      <c r="J120" s="51">
        <v>51.0</v>
      </c>
      <c r="K120" s="51">
        <v>13.0</v>
      </c>
      <c r="L120" s="51">
        <v>0.0</v>
      </c>
      <c r="M120" s="51">
        <v>0.0</v>
      </c>
      <c r="N120" s="51">
        <v>0.0</v>
      </c>
      <c r="O120" s="51">
        <v>0.0</v>
      </c>
      <c r="P120" s="51">
        <v>0.0</v>
      </c>
      <c r="Q120" s="51">
        <v>0.0</v>
      </c>
    </row>
    <row r="121" ht="15.0" customHeight="1">
      <c r="A121" s="38">
        <f>+ClassSum1!A121</f>
        <v>44881</v>
      </c>
      <c r="B121" s="39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M121" s="38"/>
      <c r="N121" s="39"/>
      <c r="O121" s="38"/>
      <c r="P121" s="39"/>
      <c r="Q121" s="75"/>
    </row>
    <row r="122" ht="15.75" customHeight="1">
      <c r="A122" s="40" t="s">
        <v>32</v>
      </c>
      <c r="B122" s="41">
        <v>0.0</v>
      </c>
      <c r="C122" s="42" t="s">
        <v>60</v>
      </c>
      <c r="D122" s="42" t="s">
        <v>60</v>
      </c>
      <c r="E122" s="76" t="s">
        <v>60</v>
      </c>
      <c r="F122" s="77">
        <v>0.0</v>
      </c>
      <c r="G122" s="42">
        <v>0.0</v>
      </c>
      <c r="H122" s="42">
        <v>0.0</v>
      </c>
      <c r="I122" s="42">
        <v>0.0</v>
      </c>
      <c r="J122" s="42">
        <v>0.0</v>
      </c>
      <c r="K122" s="42">
        <v>0.0</v>
      </c>
      <c r="L122" s="42">
        <v>0.0</v>
      </c>
      <c r="M122" s="42">
        <v>0.0</v>
      </c>
      <c r="N122" s="42">
        <v>0.0</v>
      </c>
      <c r="O122" s="42">
        <v>0.0</v>
      </c>
      <c r="P122" s="42">
        <v>0.0</v>
      </c>
      <c r="Q122" s="42">
        <v>0.0</v>
      </c>
    </row>
    <row r="123" ht="15.75" customHeight="1">
      <c r="A123" s="43" t="s">
        <v>33</v>
      </c>
      <c r="B123" s="44">
        <v>1.0</v>
      </c>
      <c r="C123" s="45" t="s">
        <v>60</v>
      </c>
      <c r="D123" s="45">
        <v>17.3</v>
      </c>
      <c r="E123" s="78" t="s">
        <v>60</v>
      </c>
      <c r="F123" s="79">
        <v>0.0</v>
      </c>
      <c r="G123" s="45">
        <v>0.0</v>
      </c>
      <c r="H123" s="45">
        <v>0.0</v>
      </c>
      <c r="I123" s="45">
        <v>1.0</v>
      </c>
      <c r="J123" s="45">
        <v>0.0</v>
      </c>
      <c r="K123" s="45">
        <v>0.0</v>
      </c>
      <c r="L123" s="45">
        <v>0.0</v>
      </c>
      <c r="M123" s="45">
        <v>0.0</v>
      </c>
      <c r="N123" s="45">
        <v>0.0</v>
      </c>
      <c r="O123" s="45">
        <v>0.0</v>
      </c>
      <c r="P123" s="45">
        <v>0.0</v>
      </c>
      <c r="Q123" s="45">
        <v>0.0</v>
      </c>
    </row>
    <row r="124" ht="15.75" customHeight="1">
      <c r="A124" s="40" t="s">
        <v>34</v>
      </c>
      <c r="B124" s="41">
        <v>3.0</v>
      </c>
      <c r="C124" s="42" t="s">
        <v>60</v>
      </c>
      <c r="D124" s="42">
        <v>17.7</v>
      </c>
      <c r="E124" s="76">
        <v>0.3</v>
      </c>
      <c r="F124" s="77">
        <v>0.0</v>
      </c>
      <c r="G124" s="42">
        <v>0.0</v>
      </c>
      <c r="H124" s="42">
        <v>0.0</v>
      </c>
      <c r="I124" s="42">
        <v>3.0</v>
      </c>
      <c r="J124" s="42">
        <v>0.0</v>
      </c>
      <c r="K124" s="42">
        <v>0.0</v>
      </c>
      <c r="L124" s="42">
        <v>0.0</v>
      </c>
      <c r="M124" s="42">
        <v>0.0</v>
      </c>
      <c r="N124" s="42">
        <v>0.0</v>
      </c>
      <c r="O124" s="42">
        <v>0.0</v>
      </c>
      <c r="P124" s="42">
        <v>0.0</v>
      </c>
      <c r="Q124" s="42">
        <v>0.0</v>
      </c>
    </row>
    <row r="125" ht="15.75" customHeight="1">
      <c r="A125" s="43" t="s">
        <v>35</v>
      </c>
      <c r="B125" s="44">
        <v>3.0</v>
      </c>
      <c r="C125" s="45" t="s">
        <v>60</v>
      </c>
      <c r="D125" s="45">
        <v>17.5</v>
      </c>
      <c r="E125" s="78">
        <v>2.0</v>
      </c>
      <c r="F125" s="79">
        <v>0.0</v>
      </c>
      <c r="G125" s="45">
        <v>0.0</v>
      </c>
      <c r="H125" s="45">
        <v>0.0</v>
      </c>
      <c r="I125" s="45">
        <v>3.0</v>
      </c>
      <c r="J125" s="45">
        <v>0.0</v>
      </c>
      <c r="K125" s="45">
        <v>0.0</v>
      </c>
      <c r="L125" s="45">
        <v>0.0</v>
      </c>
      <c r="M125" s="45">
        <v>0.0</v>
      </c>
      <c r="N125" s="45">
        <v>0.0</v>
      </c>
      <c r="O125" s="45">
        <v>0.0</v>
      </c>
      <c r="P125" s="45">
        <v>0.0</v>
      </c>
      <c r="Q125" s="45">
        <v>0.0</v>
      </c>
    </row>
    <row r="126" ht="15.75" customHeight="1">
      <c r="A126" s="40" t="s">
        <v>36</v>
      </c>
      <c r="B126" s="41">
        <v>0.0</v>
      </c>
      <c r="C126" s="42" t="s">
        <v>60</v>
      </c>
      <c r="D126" s="42" t="s">
        <v>60</v>
      </c>
      <c r="E126" s="76" t="s">
        <v>60</v>
      </c>
      <c r="F126" s="77">
        <v>0.0</v>
      </c>
      <c r="G126" s="42">
        <v>0.0</v>
      </c>
      <c r="H126" s="42">
        <v>0.0</v>
      </c>
      <c r="I126" s="42">
        <v>0.0</v>
      </c>
      <c r="J126" s="42">
        <v>0.0</v>
      </c>
      <c r="K126" s="42">
        <v>0.0</v>
      </c>
      <c r="L126" s="42">
        <v>0.0</v>
      </c>
      <c r="M126" s="42">
        <v>0.0</v>
      </c>
      <c r="N126" s="42">
        <v>0.0</v>
      </c>
      <c r="O126" s="42">
        <v>0.0</v>
      </c>
      <c r="P126" s="42">
        <v>0.0</v>
      </c>
      <c r="Q126" s="42">
        <v>0.0</v>
      </c>
    </row>
    <row r="127" ht="15.75" customHeight="1">
      <c r="A127" s="43" t="s">
        <v>37</v>
      </c>
      <c r="B127" s="44">
        <v>4.0</v>
      </c>
      <c r="C127" s="45" t="s">
        <v>60</v>
      </c>
      <c r="D127" s="45">
        <v>14.2</v>
      </c>
      <c r="E127" s="78">
        <v>3.6</v>
      </c>
      <c r="F127" s="79">
        <v>0.0</v>
      </c>
      <c r="G127" s="45">
        <v>1.0</v>
      </c>
      <c r="H127" s="45">
        <v>1.0</v>
      </c>
      <c r="I127" s="45">
        <v>2.0</v>
      </c>
      <c r="J127" s="45">
        <v>0.0</v>
      </c>
      <c r="K127" s="45">
        <v>0.0</v>
      </c>
      <c r="L127" s="45">
        <v>0.0</v>
      </c>
      <c r="M127" s="45">
        <v>0.0</v>
      </c>
      <c r="N127" s="45">
        <v>0.0</v>
      </c>
      <c r="O127" s="45">
        <v>0.0</v>
      </c>
      <c r="P127" s="45">
        <v>0.0</v>
      </c>
      <c r="Q127" s="45">
        <v>0.0</v>
      </c>
    </row>
    <row r="128" ht="15.75" customHeight="1">
      <c r="A128" s="40" t="s">
        <v>38</v>
      </c>
      <c r="B128" s="41">
        <v>9.0</v>
      </c>
      <c r="C128" s="42" t="s">
        <v>60</v>
      </c>
      <c r="D128" s="42">
        <v>15.9</v>
      </c>
      <c r="E128" s="76">
        <v>2.3</v>
      </c>
      <c r="F128" s="77">
        <v>0.0</v>
      </c>
      <c r="G128" s="42">
        <v>0.0</v>
      </c>
      <c r="H128" s="42">
        <v>4.0</v>
      </c>
      <c r="I128" s="42">
        <v>5.0</v>
      </c>
      <c r="J128" s="42">
        <v>0.0</v>
      </c>
      <c r="K128" s="42">
        <v>0.0</v>
      </c>
      <c r="L128" s="42">
        <v>0.0</v>
      </c>
      <c r="M128" s="42">
        <v>0.0</v>
      </c>
      <c r="N128" s="42">
        <v>0.0</v>
      </c>
      <c r="O128" s="42">
        <v>0.0</v>
      </c>
      <c r="P128" s="42">
        <v>0.0</v>
      </c>
      <c r="Q128" s="42">
        <v>0.0</v>
      </c>
    </row>
    <row r="129" ht="15.75" customHeight="1">
      <c r="A129" s="43" t="s">
        <v>39</v>
      </c>
      <c r="B129" s="44">
        <v>18.0</v>
      </c>
      <c r="C129" s="45">
        <v>19.1</v>
      </c>
      <c r="D129" s="45">
        <v>15.4</v>
      </c>
      <c r="E129" s="78">
        <v>4.0</v>
      </c>
      <c r="F129" s="79">
        <v>0.0</v>
      </c>
      <c r="G129" s="45">
        <v>3.0</v>
      </c>
      <c r="H129" s="45">
        <v>3.0</v>
      </c>
      <c r="I129" s="45">
        <v>11.0</v>
      </c>
      <c r="J129" s="45">
        <v>1.0</v>
      </c>
      <c r="K129" s="45">
        <v>0.0</v>
      </c>
      <c r="L129" s="45">
        <v>0.0</v>
      </c>
      <c r="M129" s="45">
        <v>0.0</v>
      </c>
      <c r="N129" s="45">
        <v>0.0</v>
      </c>
      <c r="O129" s="45">
        <v>0.0</v>
      </c>
      <c r="P129" s="45">
        <v>0.0</v>
      </c>
      <c r="Q129" s="45">
        <v>0.0</v>
      </c>
    </row>
    <row r="130" ht="15.75" customHeight="1">
      <c r="A130" s="40" t="s">
        <v>40</v>
      </c>
      <c r="B130" s="41">
        <v>34.0</v>
      </c>
      <c r="C130" s="42">
        <v>18.0</v>
      </c>
      <c r="D130" s="42">
        <v>14.3</v>
      </c>
      <c r="E130" s="76">
        <v>3.5</v>
      </c>
      <c r="F130" s="77">
        <v>0.0</v>
      </c>
      <c r="G130" s="42">
        <v>3.0</v>
      </c>
      <c r="H130" s="42">
        <v>16.0</v>
      </c>
      <c r="I130" s="42">
        <v>14.0</v>
      </c>
      <c r="J130" s="42">
        <v>1.0</v>
      </c>
      <c r="K130" s="42">
        <v>0.0</v>
      </c>
      <c r="L130" s="42">
        <v>0.0</v>
      </c>
      <c r="M130" s="42">
        <v>0.0</v>
      </c>
      <c r="N130" s="42">
        <v>0.0</v>
      </c>
      <c r="O130" s="42">
        <v>0.0</v>
      </c>
      <c r="P130" s="42">
        <v>0.0</v>
      </c>
      <c r="Q130" s="42">
        <v>0.0</v>
      </c>
    </row>
    <row r="131" ht="15.75" customHeight="1">
      <c r="A131" s="43" t="s">
        <v>41</v>
      </c>
      <c r="B131" s="44">
        <v>29.0</v>
      </c>
      <c r="C131" s="45">
        <v>21.3</v>
      </c>
      <c r="D131" s="45">
        <v>16.0</v>
      </c>
      <c r="E131" s="78">
        <v>4.2</v>
      </c>
      <c r="F131" s="79">
        <v>0.0</v>
      </c>
      <c r="G131" s="45">
        <v>1.0</v>
      </c>
      <c r="H131" s="45">
        <v>14.0</v>
      </c>
      <c r="I131" s="45">
        <v>7.0</v>
      </c>
      <c r="J131" s="45">
        <v>7.0</v>
      </c>
      <c r="K131" s="45">
        <v>0.0</v>
      </c>
      <c r="L131" s="45">
        <v>0.0</v>
      </c>
      <c r="M131" s="45">
        <v>0.0</v>
      </c>
      <c r="N131" s="45">
        <v>0.0</v>
      </c>
      <c r="O131" s="45">
        <v>0.0</v>
      </c>
      <c r="P131" s="45">
        <v>0.0</v>
      </c>
      <c r="Q131" s="45">
        <v>0.0</v>
      </c>
    </row>
    <row r="132" ht="15.75" customHeight="1">
      <c r="A132" s="40" t="s">
        <v>42</v>
      </c>
      <c r="B132" s="41">
        <v>29.0</v>
      </c>
      <c r="C132" s="42">
        <v>22.6</v>
      </c>
      <c r="D132" s="42">
        <v>16.1</v>
      </c>
      <c r="E132" s="76">
        <v>4.4</v>
      </c>
      <c r="F132" s="77">
        <v>0.0</v>
      </c>
      <c r="G132" s="42">
        <v>0.0</v>
      </c>
      <c r="H132" s="42">
        <v>17.0</v>
      </c>
      <c r="I132" s="42">
        <v>5.0</v>
      </c>
      <c r="J132" s="42">
        <v>7.0</v>
      </c>
      <c r="K132" s="42">
        <v>0.0</v>
      </c>
      <c r="L132" s="42">
        <v>0.0</v>
      </c>
      <c r="M132" s="42">
        <v>0.0</v>
      </c>
      <c r="N132" s="42">
        <v>0.0</v>
      </c>
      <c r="O132" s="42">
        <v>0.0</v>
      </c>
      <c r="P132" s="42">
        <v>0.0</v>
      </c>
      <c r="Q132" s="42">
        <v>0.0</v>
      </c>
    </row>
    <row r="133" ht="15.75" customHeight="1">
      <c r="A133" s="43" t="s">
        <v>43</v>
      </c>
      <c r="B133" s="44">
        <v>24.0</v>
      </c>
      <c r="C133" s="45">
        <v>18.8</v>
      </c>
      <c r="D133" s="45">
        <v>14.8</v>
      </c>
      <c r="E133" s="78">
        <v>3.2</v>
      </c>
      <c r="F133" s="79">
        <v>0.0</v>
      </c>
      <c r="G133" s="45">
        <v>1.0</v>
      </c>
      <c r="H133" s="45">
        <v>13.0</v>
      </c>
      <c r="I133" s="45">
        <v>9.0</v>
      </c>
      <c r="J133" s="45">
        <v>1.0</v>
      </c>
      <c r="K133" s="45">
        <v>0.0</v>
      </c>
      <c r="L133" s="45">
        <v>0.0</v>
      </c>
      <c r="M133" s="45">
        <v>0.0</v>
      </c>
      <c r="N133" s="45">
        <v>0.0</v>
      </c>
      <c r="O133" s="45">
        <v>0.0</v>
      </c>
      <c r="P133" s="45">
        <v>0.0</v>
      </c>
      <c r="Q133" s="45">
        <v>0.0</v>
      </c>
    </row>
    <row r="134" ht="15.75" customHeight="1">
      <c r="A134" s="40" t="s">
        <v>44</v>
      </c>
      <c r="B134" s="41">
        <v>35.0</v>
      </c>
      <c r="C134" s="42">
        <v>21.7</v>
      </c>
      <c r="D134" s="42">
        <v>16.9</v>
      </c>
      <c r="E134" s="76">
        <v>4.1</v>
      </c>
      <c r="F134" s="77">
        <v>0.0</v>
      </c>
      <c r="G134" s="42">
        <v>1.0</v>
      </c>
      <c r="H134" s="42">
        <v>12.0</v>
      </c>
      <c r="I134" s="42">
        <v>14.0</v>
      </c>
      <c r="J134" s="42">
        <v>6.0</v>
      </c>
      <c r="K134" s="42">
        <v>2.0</v>
      </c>
      <c r="L134" s="42">
        <v>0.0</v>
      </c>
      <c r="M134" s="42">
        <v>0.0</v>
      </c>
      <c r="N134" s="42">
        <v>0.0</v>
      </c>
      <c r="O134" s="42">
        <v>0.0</v>
      </c>
      <c r="P134" s="42">
        <v>0.0</v>
      </c>
      <c r="Q134" s="42">
        <v>0.0</v>
      </c>
    </row>
    <row r="135" ht="15.75" customHeight="1">
      <c r="A135" s="43" t="s">
        <v>45</v>
      </c>
      <c r="B135" s="44">
        <v>31.0</v>
      </c>
      <c r="C135" s="45">
        <v>19.7</v>
      </c>
      <c r="D135" s="45">
        <v>15.2</v>
      </c>
      <c r="E135" s="78">
        <v>4.2</v>
      </c>
      <c r="F135" s="79">
        <v>0.0</v>
      </c>
      <c r="G135" s="45">
        <v>1.0</v>
      </c>
      <c r="H135" s="45">
        <v>16.0</v>
      </c>
      <c r="I135" s="45">
        <v>10.0</v>
      </c>
      <c r="J135" s="45">
        <v>3.0</v>
      </c>
      <c r="K135" s="45">
        <v>1.0</v>
      </c>
      <c r="L135" s="45">
        <v>0.0</v>
      </c>
      <c r="M135" s="45">
        <v>0.0</v>
      </c>
      <c r="N135" s="45">
        <v>0.0</v>
      </c>
      <c r="O135" s="45">
        <v>0.0</v>
      </c>
      <c r="P135" s="45">
        <v>0.0</v>
      </c>
      <c r="Q135" s="45">
        <v>0.0</v>
      </c>
    </row>
    <row r="136" ht="15.75" customHeight="1">
      <c r="A136" s="40" t="s">
        <v>46</v>
      </c>
      <c r="B136" s="41">
        <v>26.0</v>
      </c>
      <c r="C136" s="42">
        <v>20.5</v>
      </c>
      <c r="D136" s="42">
        <v>16.6</v>
      </c>
      <c r="E136" s="76">
        <v>3.6</v>
      </c>
      <c r="F136" s="77">
        <v>0.0</v>
      </c>
      <c r="G136" s="42">
        <v>0.0</v>
      </c>
      <c r="H136" s="42">
        <v>9.0</v>
      </c>
      <c r="I136" s="42">
        <v>11.0</v>
      </c>
      <c r="J136" s="42">
        <v>6.0</v>
      </c>
      <c r="K136" s="42">
        <v>0.0</v>
      </c>
      <c r="L136" s="42">
        <v>0.0</v>
      </c>
      <c r="M136" s="42">
        <v>0.0</v>
      </c>
      <c r="N136" s="42">
        <v>0.0</v>
      </c>
      <c r="O136" s="42">
        <v>0.0</v>
      </c>
      <c r="P136" s="42">
        <v>0.0</v>
      </c>
      <c r="Q136" s="42">
        <v>0.0</v>
      </c>
    </row>
    <row r="137" ht="15.75" customHeight="1">
      <c r="A137" s="43" t="s">
        <v>47</v>
      </c>
      <c r="B137" s="44">
        <v>44.0</v>
      </c>
      <c r="C137" s="45">
        <v>19.9</v>
      </c>
      <c r="D137" s="45">
        <v>15.2</v>
      </c>
      <c r="E137" s="78">
        <v>3.6</v>
      </c>
      <c r="F137" s="79">
        <v>0.0</v>
      </c>
      <c r="G137" s="45">
        <v>2.0</v>
      </c>
      <c r="H137" s="45">
        <v>22.0</v>
      </c>
      <c r="I137" s="45">
        <v>14.0</v>
      </c>
      <c r="J137" s="45">
        <v>6.0</v>
      </c>
      <c r="K137" s="45">
        <v>0.0</v>
      </c>
      <c r="L137" s="45">
        <v>0.0</v>
      </c>
      <c r="M137" s="45">
        <v>0.0</v>
      </c>
      <c r="N137" s="45">
        <v>0.0</v>
      </c>
      <c r="O137" s="45">
        <v>0.0</v>
      </c>
      <c r="P137" s="45">
        <v>0.0</v>
      </c>
      <c r="Q137" s="45">
        <v>0.0</v>
      </c>
    </row>
    <row r="138" ht="15.75" customHeight="1">
      <c r="A138" s="40" t="s">
        <v>48</v>
      </c>
      <c r="B138" s="41">
        <v>47.0</v>
      </c>
      <c r="C138" s="42">
        <v>19.3</v>
      </c>
      <c r="D138" s="42">
        <v>15.7</v>
      </c>
      <c r="E138" s="76">
        <v>3.5</v>
      </c>
      <c r="F138" s="77">
        <v>0.0</v>
      </c>
      <c r="G138" s="42">
        <v>2.0</v>
      </c>
      <c r="H138" s="42">
        <v>18.0</v>
      </c>
      <c r="I138" s="42">
        <v>22.0</v>
      </c>
      <c r="J138" s="42">
        <v>5.0</v>
      </c>
      <c r="K138" s="42">
        <v>0.0</v>
      </c>
      <c r="L138" s="42">
        <v>0.0</v>
      </c>
      <c r="M138" s="42">
        <v>0.0</v>
      </c>
      <c r="N138" s="42">
        <v>0.0</v>
      </c>
      <c r="O138" s="42">
        <v>0.0</v>
      </c>
      <c r="P138" s="42">
        <v>0.0</v>
      </c>
      <c r="Q138" s="42">
        <v>0.0</v>
      </c>
    </row>
    <row r="139" ht="15.75" customHeight="1">
      <c r="A139" s="43" t="s">
        <v>49</v>
      </c>
      <c r="B139" s="44">
        <v>72.0</v>
      </c>
      <c r="C139" s="45">
        <v>20.6</v>
      </c>
      <c r="D139" s="45">
        <v>15.9</v>
      </c>
      <c r="E139" s="78">
        <v>3.9</v>
      </c>
      <c r="F139" s="79">
        <v>0.0</v>
      </c>
      <c r="G139" s="45">
        <v>3.0</v>
      </c>
      <c r="H139" s="45">
        <v>30.0</v>
      </c>
      <c r="I139" s="45">
        <v>25.0</v>
      </c>
      <c r="J139" s="45">
        <v>13.0</v>
      </c>
      <c r="K139" s="45">
        <v>1.0</v>
      </c>
      <c r="L139" s="45">
        <v>0.0</v>
      </c>
      <c r="M139" s="45">
        <v>0.0</v>
      </c>
      <c r="N139" s="45">
        <v>0.0</v>
      </c>
      <c r="O139" s="45">
        <v>0.0</v>
      </c>
      <c r="P139" s="45">
        <v>0.0</v>
      </c>
      <c r="Q139" s="45">
        <v>0.0</v>
      </c>
    </row>
    <row r="140" ht="15.75" customHeight="1">
      <c r="A140" s="40" t="s">
        <v>50</v>
      </c>
      <c r="B140" s="41">
        <v>49.0</v>
      </c>
      <c r="C140" s="42">
        <v>18.1</v>
      </c>
      <c r="D140" s="42">
        <v>14.2</v>
      </c>
      <c r="E140" s="76">
        <v>3.4</v>
      </c>
      <c r="F140" s="77">
        <v>0.0</v>
      </c>
      <c r="G140" s="42">
        <v>5.0</v>
      </c>
      <c r="H140" s="42">
        <v>25.0</v>
      </c>
      <c r="I140" s="42">
        <v>15.0</v>
      </c>
      <c r="J140" s="42">
        <v>4.0</v>
      </c>
      <c r="K140" s="42">
        <v>0.0</v>
      </c>
      <c r="L140" s="42">
        <v>0.0</v>
      </c>
      <c r="M140" s="42">
        <v>0.0</v>
      </c>
      <c r="N140" s="42">
        <v>0.0</v>
      </c>
      <c r="O140" s="42">
        <v>0.0</v>
      </c>
      <c r="P140" s="42">
        <v>0.0</v>
      </c>
      <c r="Q140" s="42">
        <v>0.0</v>
      </c>
    </row>
    <row r="141" ht="15.75" customHeight="1">
      <c r="A141" s="43" t="s">
        <v>51</v>
      </c>
      <c r="B141" s="44">
        <v>36.0</v>
      </c>
      <c r="C141" s="45">
        <v>19.9</v>
      </c>
      <c r="D141" s="45">
        <v>15.8</v>
      </c>
      <c r="E141" s="78">
        <v>4.0</v>
      </c>
      <c r="F141" s="79">
        <v>0.0</v>
      </c>
      <c r="G141" s="45">
        <v>2.0</v>
      </c>
      <c r="H141" s="45">
        <v>16.0</v>
      </c>
      <c r="I141" s="45">
        <v>13.0</v>
      </c>
      <c r="J141" s="45">
        <v>4.0</v>
      </c>
      <c r="K141" s="45">
        <v>1.0</v>
      </c>
      <c r="L141" s="45">
        <v>0.0</v>
      </c>
      <c r="M141" s="45">
        <v>0.0</v>
      </c>
      <c r="N141" s="45">
        <v>0.0</v>
      </c>
      <c r="O141" s="45">
        <v>0.0</v>
      </c>
      <c r="P141" s="45">
        <v>0.0</v>
      </c>
      <c r="Q141" s="45">
        <v>0.0</v>
      </c>
    </row>
    <row r="142" ht="15.75" customHeight="1">
      <c r="A142" s="40" t="s">
        <v>52</v>
      </c>
      <c r="B142" s="41">
        <v>24.0</v>
      </c>
      <c r="C142" s="42">
        <v>19.5</v>
      </c>
      <c r="D142" s="42">
        <v>16.0</v>
      </c>
      <c r="E142" s="76">
        <v>3.6</v>
      </c>
      <c r="F142" s="77">
        <v>0.0</v>
      </c>
      <c r="G142" s="42">
        <v>0.0</v>
      </c>
      <c r="H142" s="42">
        <v>9.0</v>
      </c>
      <c r="I142" s="42">
        <v>13.0</v>
      </c>
      <c r="J142" s="42">
        <v>1.0</v>
      </c>
      <c r="K142" s="42">
        <v>1.0</v>
      </c>
      <c r="L142" s="42">
        <v>0.0</v>
      </c>
      <c r="M142" s="42">
        <v>0.0</v>
      </c>
      <c r="N142" s="42">
        <v>0.0</v>
      </c>
      <c r="O142" s="42">
        <v>0.0</v>
      </c>
      <c r="P142" s="42">
        <v>0.0</v>
      </c>
      <c r="Q142" s="42">
        <v>0.0</v>
      </c>
    </row>
    <row r="143" ht="15.75" customHeight="1">
      <c r="A143" s="43" t="s">
        <v>53</v>
      </c>
      <c r="B143" s="44">
        <v>17.0</v>
      </c>
      <c r="C143" s="45">
        <v>17.4</v>
      </c>
      <c r="D143" s="45">
        <v>15.3</v>
      </c>
      <c r="E143" s="78">
        <v>3.4</v>
      </c>
      <c r="F143" s="79">
        <v>0.0</v>
      </c>
      <c r="G143" s="45">
        <v>0.0</v>
      </c>
      <c r="H143" s="45">
        <v>8.0</v>
      </c>
      <c r="I143" s="45">
        <v>8.0</v>
      </c>
      <c r="J143" s="45">
        <v>0.0</v>
      </c>
      <c r="K143" s="45">
        <v>1.0</v>
      </c>
      <c r="L143" s="45">
        <v>0.0</v>
      </c>
      <c r="M143" s="45">
        <v>0.0</v>
      </c>
      <c r="N143" s="45">
        <v>0.0</v>
      </c>
      <c r="O143" s="45">
        <v>0.0</v>
      </c>
      <c r="P143" s="45">
        <v>0.0</v>
      </c>
      <c r="Q143" s="45">
        <v>0.0</v>
      </c>
    </row>
    <row r="144" ht="15.75" customHeight="1">
      <c r="A144" s="40" t="s">
        <v>54</v>
      </c>
      <c r="B144" s="41">
        <v>13.0</v>
      </c>
      <c r="C144" s="42">
        <v>17.6</v>
      </c>
      <c r="D144" s="42">
        <v>14.9</v>
      </c>
      <c r="E144" s="76">
        <v>1.8</v>
      </c>
      <c r="F144" s="77">
        <v>0.0</v>
      </c>
      <c r="G144" s="42">
        <v>0.0</v>
      </c>
      <c r="H144" s="42">
        <v>7.0</v>
      </c>
      <c r="I144" s="42">
        <v>6.0</v>
      </c>
      <c r="J144" s="42">
        <v>0.0</v>
      </c>
      <c r="K144" s="42">
        <v>0.0</v>
      </c>
      <c r="L144" s="42">
        <v>0.0</v>
      </c>
      <c r="M144" s="42">
        <v>0.0</v>
      </c>
      <c r="N144" s="42">
        <v>0.0</v>
      </c>
      <c r="O144" s="42">
        <v>0.0</v>
      </c>
      <c r="P144" s="42">
        <v>0.0</v>
      </c>
      <c r="Q144" s="42">
        <v>0.0</v>
      </c>
    </row>
    <row r="145" ht="15.75" customHeight="1">
      <c r="A145" s="43" t="s">
        <v>55</v>
      </c>
      <c r="B145" s="44">
        <v>10.0</v>
      </c>
      <c r="C145" s="45" t="s">
        <v>60</v>
      </c>
      <c r="D145" s="45">
        <v>16.5</v>
      </c>
      <c r="E145" s="78">
        <v>4.7</v>
      </c>
      <c r="F145" s="79">
        <v>0.0</v>
      </c>
      <c r="G145" s="45">
        <v>2.0</v>
      </c>
      <c r="H145" s="45">
        <v>1.0</v>
      </c>
      <c r="I145" s="45">
        <v>4.0</v>
      </c>
      <c r="J145" s="45">
        <v>3.0</v>
      </c>
      <c r="K145" s="45">
        <v>0.0</v>
      </c>
      <c r="L145" s="45">
        <v>0.0</v>
      </c>
      <c r="M145" s="45">
        <v>0.0</v>
      </c>
      <c r="N145" s="45">
        <v>0.0</v>
      </c>
      <c r="O145" s="45">
        <v>0.0</v>
      </c>
      <c r="P145" s="45">
        <v>0.0</v>
      </c>
      <c r="Q145" s="45">
        <v>0.0</v>
      </c>
    </row>
    <row r="146" ht="15.75" customHeight="1">
      <c r="A146" s="48" t="s">
        <v>56</v>
      </c>
      <c r="B146" s="48">
        <v>438.0</v>
      </c>
      <c r="C146" s="48">
        <v>19.9</v>
      </c>
      <c r="D146" s="48">
        <v>15.5</v>
      </c>
      <c r="E146" s="80">
        <v>3.8</v>
      </c>
      <c r="F146" s="81">
        <v>0.0</v>
      </c>
      <c r="G146" s="48">
        <v>22.0</v>
      </c>
      <c r="H146" s="48">
        <v>195.0</v>
      </c>
      <c r="I146" s="48">
        <v>157.0</v>
      </c>
      <c r="J146" s="48">
        <v>60.0</v>
      </c>
      <c r="K146" s="48">
        <v>4.0</v>
      </c>
      <c r="L146" s="48">
        <v>0.0</v>
      </c>
      <c r="M146" s="48">
        <v>0.0</v>
      </c>
      <c r="N146" s="48">
        <v>0.0</v>
      </c>
      <c r="O146" s="48">
        <v>0.0</v>
      </c>
      <c r="P146" s="48">
        <v>0.0</v>
      </c>
      <c r="Q146" s="48">
        <v>0.0</v>
      </c>
    </row>
    <row r="147" ht="15.75" customHeight="1">
      <c r="A147" s="49" t="s">
        <v>57</v>
      </c>
      <c r="B147" s="49">
        <v>524.0</v>
      </c>
      <c r="C147" s="49">
        <v>19.8</v>
      </c>
      <c r="D147" s="49">
        <v>15.5</v>
      </c>
      <c r="E147" s="82">
        <v>3.8</v>
      </c>
      <c r="F147" s="83">
        <v>0.0</v>
      </c>
      <c r="G147" s="49">
        <v>24.0</v>
      </c>
      <c r="H147" s="49">
        <v>232.0</v>
      </c>
      <c r="I147" s="49">
        <v>196.0</v>
      </c>
      <c r="J147" s="49">
        <v>65.0</v>
      </c>
      <c r="K147" s="49">
        <v>7.0</v>
      </c>
      <c r="L147" s="49">
        <v>0.0</v>
      </c>
      <c r="M147" s="49">
        <v>0.0</v>
      </c>
      <c r="N147" s="49">
        <v>0.0</v>
      </c>
      <c r="O147" s="49">
        <v>0.0</v>
      </c>
      <c r="P147" s="49">
        <v>0.0</v>
      </c>
      <c r="Q147" s="49">
        <v>0.0</v>
      </c>
    </row>
    <row r="148" ht="15.75" customHeight="1">
      <c r="A148" s="50" t="s">
        <v>58</v>
      </c>
      <c r="B148" s="50">
        <v>547.0</v>
      </c>
      <c r="C148" s="50">
        <v>19.7</v>
      </c>
      <c r="D148" s="50">
        <v>15.5</v>
      </c>
      <c r="E148" s="84">
        <v>3.8</v>
      </c>
      <c r="F148" s="85">
        <v>0.0</v>
      </c>
      <c r="G148" s="50">
        <v>26.0</v>
      </c>
      <c r="H148" s="50">
        <v>240.0</v>
      </c>
      <c r="I148" s="50">
        <v>206.0</v>
      </c>
      <c r="J148" s="50">
        <v>68.0</v>
      </c>
      <c r="K148" s="50">
        <v>7.0</v>
      </c>
      <c r="L148" s="50">
        <v>0.0</v>
      </c>
      <c r="M148" s="50">
        <v>0.0</v>
      </c>
      <c r="N148" s="50">
        <v>0.0</v>
      </c>
      <c r="O148" s="50">
        <v>0.0</v>
      </c>
      <c r="P148" s="50">
        <v>0.0</v>
      </c>
      <c r="Q148" s="50">
        <v>0.0</v>
      </c>
    </row>
    <row r="149" ht="15.75" customHeight="1">
      <c r="A149" s="51" t="s">
        <v>59</v>
      </c>
      <c r="B149" s="51">
        <v>558.0</v>
      </c>
      <c r="C149" s="51">
        <v>19.7</v>
      </c>
      <c r="D149" s="51">
        <v>15.6</v>
      </c>
      <c r="E149" s="86">
        <v>3.7</v>
      </c>
      <c r="F149" s="87">
        <v>0.0</v>
      </c>
      <c r="G149" s="51">
        <v>27.0</v>
      </c>
      <c r="H149" s="51">
        <v>241.0</v>
      </c>
      <c r="I149" s="51">
        <v>215.0</v>
      </c>
      <c r="J149" s="51">
        <v>68.0</v>
      </c>
      <c r="K149" s="51">
        <v>7.0</v>
      </c>
      <c r="L149" s="51">
        <v>0.0</v>
      </c>
      <c r="M149" s="51">
        <v>0.0</v>
      </c>
      <c r="N149" s="51">
        <v>0.0</v>
      </c>
      <c r="O149" s="51">
        <v>0.0</v>
      </c>
      <c r="P149" s="51">
        <v>0.0</v>
      </c>
      <c r="Q149" s="51">
        <v>0.0</v>
      </c>
    </row>
    <row r="150" ht="15.0" customHeight="1">
      <c r="A150" s="38">
        <f>+ClassSum1!A150</f>
        <v>44882</v>
      </c>
      <c r="B150" s="39"/>
      <c r="C150" s="38"/>
      <c r="D150" s="39"/>
      <c r="E150" s="38"/>
      <c r="F150" s="39"/>
      <c r="G150" s="38"/>
      <c r="H150" s="39"/>
      <c r="I150" s="38"/>
      <c r="J150" s="39"/>
      <c r="K150" s="38"/>
      <c r="L150" s="39"/>
      <c r="M150" s="38"/>
      <c r="N150" s="39"/>
      <c r="O150" s="38"/>
      <c r="P150" s="39"/>
      <c r="Q150" s="75"/>
    </row>
    <row r="151" ht="15.75" customHeight="1">
      <c r="A151" s="40" t="s">
        <v>32</v>
      </c>
      <c r="B151" s="41">
        <v>8.0</v>
      </c>
      <c r="C151" s="42" t="s">
        <v>60</v>
      </c>
      <c r="D151" s="42">
        <v>14.6</v>
      </c>
      <c r="E151" s="76">
        <v>2.8</v>
      </c>
      <c r="F151" s="77">
        <v>0.0</v>
      </c>
      <c r="G151" s="42">
        <v>0.0</v>
      </c>
      <c r="H151" s="42">
        <v>6.0</v>
      </c>
      <c r="I151" s="42">
        <v>1.0</v>
      </c>
      <c r="J151" s="42">
        <v>1.0</v>
      </c>
      <c r="K151" s="42">
        <v>0.0</v>
      </c>
      <c r="L151" s="42">
        <v>0.0</v>
      </c>
      <c r="M151" s="42">
        <v>0.0</v>
      </c>
      <c r="N151" s="42">
        <v>0.0</v>
      </c>
      <c r="O151" s="42">
        <v>0.0</v>
      </c>
      <c r="P151" s="42">
        <v>0.0</v>
      </c>
      <c r="Q151" s="42">
        <v>0.0</v>
      </c>
    </row>
    <row r="152" ht="15.75" customHeight="1">
      <c r="A152" s="43" t="s">
        <v>33</v>
      </c>
      <c r="B152" s="44">
        <v>3.0</v>
      </c>
      <c r="C152" s="45" t="s">
        <v>60</v>
      </c>
      <c r="D152" s="45">
        <v>15.1</v>
      </c>
      <c r="E152" s="78">
        <v>2.0</v>
      </c>
      <c r="F152" s="79">
        <v>0.0</v>
      </c>
      <c r="G152" s="45">
        <v>0.0</v>
      </c>
      <c r="H152" s="45">
        <v>1.0</v>
      </c>
      <c r="I152" s="45">
        <v>2.0</v>
      </c>
      <c r="J152" s="45">
        <v>0.0</v>
      </c>
      <c r="K152" s="45">
        <v>0.0</v>
      </c>
      <c r="L152" s="45">
        <v>0.0</v>
      </c>
      <c r="M152" s="45">
        <v>0.0</v>
      </c>
      <c r="N152" s="45">
        <v>0.0</v>
      </c>
      <c r="O152" s="45">
        <v>0.0</v>
      </c>
      <c r="P152" s="45">
        <v>0.0</v>
      </c>
      <c r="Q152" s="45">
        <v>0.0</v>
      </c>
    </row>
    <row r="153" ht="15.75" customHeight="1">
      <c r="A153" s="40" t="s">
        <v>34</v>
      </c>
      <c r="B153" s="41">
        <v>1.0</v>
      </c>
      <c r="C153" s="42" t="s">
        <v>60</v>
      </c>
      <c r="D153" s="42">
        <v>13.5</v>
      </c>
      <c r="E153" s="76" t="s">
        <v>60</v>
      </c>
      <c r="F153" s="77">
        <v>0.0</v>
      </c>
      <c r="G153" s="42">
        <v>0.0</v>
      </c>
      <c r="H153" s="42">
        <v>1.0</v>
      </c>
      <c r="I153" s="42">
        <v>0.0</v>
      </c>
      <c r="J153" s="42">
        <v>0.0</v>
      </c>
      <c r="K153" s="42">
        <v>0.0</v>
      </c>
      <c r="L153" s="42">
        <v>0.0</v>
      </c>
      <c r="M153" s="42">
        <v>0.0</v>
      </c>
      <c r="N153" s="42">
        <v>0.0</v>
      </c>
      <c r="O153" s="42">
        <v>0.0</v>
      </c>
      <c r="P153" s="42">
        <v>0.0</v>
      </c>
      <c r="Q153" s="42">
        <v>0.0</v>
      </c>
    </row>
    <row r="154" ht="15.75" customHeight="1">
      <c r="A154" s="43" t="s">
        <v>35</v>
      </c>
      <c r="B154" s="44">
        <v>2.0</v>
      </c>
      <c r="C154" s="45" t="s">
        <v>60</v>
      </c>
      <c r="D154" s="45">
        <v>16.3</v>
      </c>
      <c r="E154" s="78">
        <v>0.5</v>
      </c>
      <c r="F154" s="79">
        <v>0.0</v>
      </c>
      <c r="G154" s="45">
        <v>0.0</v>
      </c>
      <c r="H154" s="45">
        <v>0.0</v>
      </c>
      <c r="I154" s="45">
        <v>2.0</v>
      </c>
      <c r="J154" s="45">
        <v>0.0</v>
      </c>
      <c r="K154" s="45">
        <v>0.0</v>
      </c>
      <c r="L154" s="45">
        <v>0.0</v>
      </c>
      <c r="M154" s="45">
        <v>0.0</v>
      </c>
      <c r="N154" s="45">
        <v>0.0</v>
      </c>
      <c r="O154" s="45">
        <v>0.0</v>
      </c>
      <c r="P154" s="45">
        <v>0.0</v>
      </c>
      <c r="Q154" s="45">
        <v>0.0</v>
      </c>
    </row>
    <row r="155" ht="15.75" customHeight="1">
      <c r="A155" s="40" t="s">
        <v>36</v>
      </c>
      <c r="B155" s="41">
        <v>2.0</v>
      </c>
      <c r="C155" s="42" t="s">
        <v>60</v>
      </c>
      <c r="D155" s="42">
        <v>15.4</v>
      </c>
      <c r="E155" s="76">
        <v>5.7</v>
      </c>
      <c r="F155" s="77">
        <v>0.0</v>
      </c>
      <c r="G155" s="42">
        <v>0.0</v>
      </c>
      <c r="H155" s="42">
        <v>1.0</v>
      </c>
      <c r="I155" s="42">
        <v>1.0</v>
      </c>
      <c r="J155" s="42">
        <v>0.0</v>
      </c>
      <c r="K155" s="42">
        <v>0.0</v>
      </c>
      <c r="L155" s="42">
        <v>0.0</v>
      </c>
      <c r="M155" s="42">
        <v>0.0</v>
      </c>
      <c r="N155" s="42">
        <v>0.0</v>
      </c>
      <c r="O155" s="42">
        <v>0.0</v>
      </c>
      <c r="P155" s="42">
        <v>0.0</v>
      </c>
      <c r="Q155" s="42">
        <v>0.0</v>
      </c>
    </row>
    <row r="156" ht="15.75" customHeight="1">
      <c r="A156" s="43" t="s">
        <v>37</v>
      </c>
      <c r="B156" s="44">
        <v>2.0</v>
      </c>
      <c r="C156" s="45" t="s">
        <v>60</v>
      </c>
      <c r="D156" s="45">
        <v>15.8</v>
      </c>
      <c r="E156" s="78">
        <v>3.0</v>
      </c>
      <c r="F156" s="79">
        <v>0.0</v>
      </c>
      <c r="G156" s="45">
        <v>0.0</v>
      </c>
      <c r="H156" s="45">
        <v>1.0</v>
      </c>
      <c r="I156" s="45">
        <v>1.0</v>
      </c>
      <c r="J156" s="45">
        <v>0.0</v>
      </c>
      <c r="K156" s="45">
        <v>0.0</v>
      </c>
      <c r="L156" s="45">
        <v>0.0</v>
      </c>
      <c r="M156" s="45">
        <v>0.0</v>
      </c>
      <c r="N156" s="45">
        <v>0.0</v>
      </c>
      <c r="O156" s="45">
        <v>0.0</v>
      </c>
      <c r="P156" s="45">
        <v>0.0</v>
      </c>
      <c r="Q156" s="45">
        <v>0.0</v>
      </c>
    </row>
    <row r="157" ht="15.75" customHeight="1">
      <c r="A157" s="40" t="s">
        <v>38</v>
      </c>
      <c r="B157" s="41">
        <v>9.0</v>
      </c>
      <c r="C157" s="42" t="s">
        <v>60</v>
      </c>
      <c r="D157" s="42">
        <v>14.7</v>
      </c>
      <c r="E157" s="76">
        <v>3.3</v>
      </c>
      <c r="F157" s="77">
        <v>0.0</v>
      </c>
      <c r="G157" s="42">
        <v>1.0</v>
      </c>
      <c r="H157" s="42">
        <v>4.0</v>
      </c>
      <c r="I157" s="42">
        <v>3.0</v>
      </c>
      <c r="J157" s="42">
        <v>1.0</v>
      </c>
      <c r="K157" s="42">
        <v>0.0</v>
      </c>
      <c r="L157" s="42">
        <v>0.0</v>
      </c>
      <c r="M157" s="42">
        <v>0.0</v>
      </c>
      <c r="N157" s="42">
        <v>0.0</v>
      </c>
      <c r="O157" s="42">
        <v>0.0</v>
      </c>
      <c r="P157" s="42">
        <v>0.0</v>
      </c>
      <c r="Q157" s="42">
        <v>0.0</v>
      </c>
    </row>
    <row r="158" ht="15.75" customHeight="1">
      <c r="A158" s="43" t="s">
        <v>39</v>
      </c>
      <c r="B158" s="44">
        <v>20.0</v>
      </c>
      <c r="C158" s="45">
        <v>22.2</v>
      </c>
      <c r="D158" s="45">
        <v>16.2</v>
      </c>
      <c r="E158" s="78">
        <v>4.9</v>
      </c>
      <c r="F158" s="79">
        <v>0.0</v>
      </c>
      <c r="G158" s="45">
        <v>1.0</v>
      </c>
      <c r="H158" s="45">
        <v>10.0</v>
      </c>
      <c r="I158" s="45">
        <v>6.0</v>
      </c>
      <c r="J158" s="45">
        <v>2.0</v>
      </c>
      <c r="K158" s="45">
        <v>1.0</v>
      </c>
      <c r="L158" s="45">
        <v>0.0</v>
      </c>
      <c r="M158" s="45">
        <v>0.0</v>
      </c>
      <c r="N158" s="45">
        <v>0.0</v>
      </c>
      <c r="O158" s="45">
        <v>0.0</v>
      </c>
      <c r="P158" s="45">
        <v>0.0</v>
      </c>
      <c r="Q158" s="45">
        <v>0.0</v>
      </c>
    </row>
    <row r="159" ht="15.75" customHeight="1">
      <c r="A159" s="40" t="s">
        <v>40</v>
      </c>
      <c r="B159" s="41">
        <v>37.0</v>
      </c>
      <c r="C159" s="42">
        <v>20.6</v>
      </c>
      <c r="D159" s="42">
        <v>15.6</v>
      </c>
      <c r="E159" s="76">
        <v>4.1</v>
      </c>
      <c r="F159" s="77">
        <v>0.0</v>
      </c>
      <c r="G159" s="42">
        <v>2.0</v>
      </c>
      <c r="H159" s="42">
        <v>15.0</v>
      </c>
      <c r="I159" s="42">
        <v>13.0</v>
      </c>
      <c r="J159" s="42">
        <v>6.0</v>
      </c>
      <c r="K159" s="42">
        <v>1.0</v>
      </c>
      <c r="L159" s="42">
        <v>0.0</v>
      </c>
      <c r="M159" s="42">
        <v>0.0</v>
      </c>
      <c r="N159" s="42">
        <v>0.0</v>
      </c>
      <c r="O159" s="42">
        <v>0.0</v>
      </c>
      <c r="P159" s="42">
        <v>0.0</v>
      </c>
      <c r="Q159" s="42">
        <v>0.0</v>
      </c>
    </row>
    <row r="160" ht="15.75" customHeight="1">
      <c r="A160" s="43" t="s">
        <v>41</v>
      </c>
      <c r="B160" s="44">
        <v>25.0</v>
      </c>
      <c r="C160" s="45">
        <v>21.2</v>
      </c>
      <c r="D160" s="45">
        <v>15.6</v>
      </c>
      <c r="E160" s="78">
        <v>4.0</v>
      </c>
      <c r="F160" s="79">
        <v>0.0</v>
      </c>
      <c r="G160" s="45">
        <v>1.0</v>
      </c>
      <c r="H160" s="45">
        <v>11.0</v>
      </c>
      <c r="I160" s="45">
        <v>9.0</v>
      </c>
      <c r="J160" s="45">
        <v>4.0</v>
      </c>
      <c r="K160" s="45">
        <v>0.0</v>
      </c>
      <c r="L160" s="45">
        <v>0.0</v>
      </c>
      <c r="M160" s="45">
        <v>0.0</v>
      </c>
      <c r="N160" s="45">
        <v>0.0</v>
      </c>
      <c r="O160" s="45">
        <v>0.0</v>
      </c>
      <c r="P160" s="45">
        <v>0.0</v>
      </c>
      <c r="Q160" s="45">
        <v>0.0</v>
      </c>
    </row>
    <row r="161" ht="15.75" customHeight="1">
      <c r="A161" s="40" t="s">
        <v>42</v>
      </c>
      <c r="B161" s="41">
        <v>27.0</v>
      </c>
      <c r="C161" s="42">
        <v>21.5</v>
      </c>
      <c r="D161" s="42">
        <v>17.4</v>
      </c>
      <c r="E161" s="42">
        <v>3.6</v>
      </c>
      <c r="F161" s="77">
        <v>0.0</v>
      </c>
      <c r="G161" s="42">
        <v>1.0</v>
      </c>
      <c r="H161" s="42">
        <v>6.0</v>
      </c>
      <c r="I161" s="42">
        <v>13.0</v>
      </c>
      <c r="J161" s="42">
        <v>7.0</v>
      </c>
      <c r="K161" s="42">
        <v>0.0</v>
      </c>
      <c r="L161" s="42">
        <v>0.0</v>
      </c>
      <c r="M161" s="42">
        <v>0.0</v>
      </c>
      <c r="N161" s="42">
        <v>0.0</v>
      </c>
      <c r="O161" s="42">
        <v>0.0</v>
      </c>
      <c r="P161" s="42">
        <v>0.0</v>
      </c>
      <c r="Q161" s="42">
        <v>0.0</v>
      </c>
    </row>
    <row r="162" ht="15.75" customHeight="1">
      <c r="A162" s="43" t="s">
        <v>43</v>
      </c>
      <c r="B162" s="44">
        <v>25.0</v>
      </c>
      <c r="C162" s="45">
        <v>22.9</v>
      </c>
      <c r="D162" s="45">
        <v>17.4</v>
      </c>
      <c r="E162" s="45">
        <v>5.2</v>
      </c>
      <c r="F162" s="79">
        <v>0.0</v>
      </c>
      <c r="G162" s="45">
        <v>2.0</v>
      </c>
      <c r="H162" s="45">
        <v>6.0</v>
      </c>
      <c r="I162" s="45">
        <v>8.0</v>
      </c>
      <c r="J162" s="45">
        <v>8.0</v>
      </c>
      <c r="K162" s="45">
        <v>0.0</v>
      </c>
      <c r="L162" s="45">
        <v>1.0</v>
      </c>
      <c r="M162" s="45">
        <v>0.0</v>
      </c>
      <c r="N162" s="45">
        <v>0.0</v>
      </c>
      <c r="O162" s="45">
        <v>0.0</v>
      </c>
      <c r="P162" s="45">
        <v>0.0</v>
      </c>
      <c r="Q162" s="45">
        <v>0.0</v>
      </c>
    </row>
    <row r="163" ht="15.75" customHeight="1">
      <c r="A163" s="40" t="s">
        <v>44</v>
      </c>
      <c r="B163" s="41">
        <v>33.0</v>
      </c>
      <c r="C163" s="42">
        <v>20.2</v>
      </c>
      <c r="D163" s="42">
        <v>15.3</v>
      </c>
      <c r="E163" s="42">
        <v>4.7</v>
      </c>
      <c r="F163" s="77">
        <v>0.0</v>
      </c>
      <c r="G163" s="42">
        <v>4.0</v>
      </c>
      <c r="H163" s="42">
        <v>16.0</v>
      </c>
      <c r="I163" s="42">
        <v>7.0</v>
      </c>
      <c r="J163" s="42">
        <v>5.0</v>
      </c>
      <c r="K163" s="42">
        <v>1.0</v>
      </c>
      <c r="L163" s="42">
        <v>0.0</v>
      </c>
      <c r="M163" s="42">
        <v>0.0</v>
      </c>
      <c r="N163" s="42">
        <v>0.0</v>
      </c>
      <c r="O163" s="42">
        <v>0.0</v>
      </c>
      <c r="P163" s="42">
        <v>0.0</v>
      </c>
      <c r="Q163" s="42">
        <v>0.0</v>
      </c>
    </row>
    <row r="164" ht="15.75" customHeight="1">
      <c r="A164" s="43" t="s">
        <v>45</v>
      </c>
      <c r="B164" s="44">
        <v>40.0</v>
      </c>
      <c r="C164" s="45">
        <v>19.1</v>
      </c>
      <c r="D164" s="45">
        <v>14.2</v>
      </c>
      <c r="E164" s="45">
        <v>4.0</v>
      </c>
      <c r="F164" s="79">
        <v>0.0</v>
      </c>
      <c r="G164" s="45">
        <v>7.0</v>
      </c>
      <c r="H164" s="45">
        <v>15.0</v>
      </c>
      <c r="I164" s="45">
        <v>14.0</v>
      </c>
      <c r="J164" s="45">
        <v>3.0</v>
      </c>
      <c r="K164" s="45">
        <v>1.0</v>
      </c>
      <c r="L164" s="45">
        <v>0.0</v>
      </c>
      <c r="M164" s="45">
        <v>0.0</v>
      </c>
      <c r="N164" s="45">
        <v>0.0</v>
      </c>
      <c r="O164" s="45">
        <v>0.0</v>
      </c>
      <c r="P164" s="45">
        <v>0.0</v>
      </c>
      <c r="Q164" s="45">
        <v>0.0</v>
      </c>
    </row>
    <row r="165" ht="15.75" customHeight="1">
      <c r="A165" s="40" t="s">
        <v>46</v>
      </c>
      <c r="B165" s="41">
        <v>33.0</v>
      </c>
      <c r="C165" s="42">
        <v>19.2</v>
      </c>
      <c r="D165" s="42">
        <v>15.4</v>
      </c>
      <c r="E165" s="42">
        <v>3.4</v>
      </c>
      <c r="F165" s="77">
        <v>0.0</v>
      </c>
      <c r="G165" s="42">
        <v>0.0</v>
      </c>
      <c r="H165" s="42">
        <v>16.0</v>
      </c>
      <c r="I165" s="42">
        <v>15.0</v>
      </c>
      <c r="J165" s="42">
        <v>2.0</v>
      </c>
      <c r="K165" s="42">
        <v>0.0</v>
      </c>
      <c r="L165" s="42">
        <v>0.0</v>
      </c>
      <c r="M165" s="42">
        <v>0.0</v>
      </c>
      <c r="N165" s="42">
        <v>0.0</v>
      </c>
      <c r="O165" s="42">
        <v>0.0</v>
      </c>
      <c r="P165" s="42">
        <v>0.0</v>
      </c>
      <c r="Q165" s="42">
        <v>0.0</v>
      </c>
    </row>
    <row r="166" ht="15.75" customHeight="1">
      <c r="A166" s="43" t="s">
        <v>47</v>
      </c>
      <c r="B166" s="44">
        <v>44.0</v>
      </c>
      <c r="C166" s="45">
        <v>18.4</v>
      </c>
      <c r="D166" s="45">
        <v>15.5</v>
      </c>
      <c r="E166" s="45">
        <v>3.7</v>
      </c>
      <c r="F166" s="79">
        <v>0.0</v>
      </c>
      <c r="G166" s="45">
        <v>0.0</v>
      </c>
      <c r="H166" s="45">
        <v>23.0</v>
      </c>
      <c r="I166" s="45">
        <v>17.0</v>
      </c>
      <c r="J166" s="45">
        <v>3.0</v>
      </c>
      <c r="K166" s="45">
        <v>1.0</v>
      </c>
      <c r="L166" s="45">
        <v>0.0</v>
      </c>
      <c r="M166" s="45">
        <v>0.0</v>
      </c>
      <c r="N166" s="45">
        <v>0.0</v>
      </c>
      <c r="O166" s="45">
        <v>0.0</v>
      </c>
      <c r="P166" s="45">
        <v>0.0</v>
      </c>
      <c r="Q166" s="45">
        <v>0.0</v>
      </c>
    </row>
    <row r="167" ht="15.75" customHeight="1">
      <c r="A167" s="40" t="s">
        <v>48</v>
      </c>
      <c r="B167" s="41">
        <v>48.0</v>
      </c>
      <c r="C167" s="42">
        <v>18.8</v>
      </c>
      <c r="D167" s="42">
        <v>15.7</v>
      </c>
      <c r="E167" s="42">
        <v>3.0</v>
      </c>
      <c r="F167" s="77">
        <v>0.0</v>
      </c>
      <c r="G167" s="42">
        <v>2.0</v>
      </c>
      <c r="H167" s="42">
        <v>22.0</v>
      </c>
      <c r="I167" s="42">
        <v>19.0</v>
      </c>
      <c r="J167" s="42">
        <v>5.0</v>
      </c>
      <c r="K167" s="42">
        <v>0.0</v>
      </c>
      <c r="L167" s="42">
        <v>0.0</v>
      </c>
      <c r="M167" s="42">
        <v>0.0</v>
      </c>
      <c r="N167" s="42">
        <v>0.0</v>
      </c>
      <c r="O167" s="42">
        <v>0.0</v>
      </c>
      <c r="P167" s="42">
        <v>0.0</v>
      </c>
      <c r="Q167" s="42">
        <v>0.0</v>
      </c>
    </row>
    <row r="168" ht="15.75" customHeight="1">
      <c r="A168" s="43" t="s">
        <v>49</v>
      </c>
      <c r="B168" s="44">
        <v>50.0</v>
      </c>
      <c r="C168" s="45">
        <v>21.3</v>
      </c>
      <c r="D168" s="45">
        <v>16.5</v>
      </c>
      <c r="E168" s="45">
        <v>4.3</v>
      </c>
      <c r="F168" s="79">
        <v>0.0</v>
      </c>
      <c r="G168" s="45">
        <v>1.0</v>
      </c>
      <c r="H168" s="45">
        <v>21.0</v>
      </c>
      <c r="I168" s="45">
        <v>17.0</v>
      </c>
      <c r="J168" s="45">
        <v>10.0</v>
      </c>
      <c r="K168" s="45">
        <v>1.0</v>
      </c>
      <c r="L168" s="45">
        <v>0.0</v>
      </c>
      <c r="M168" s="45">
        <v>0.0</v>
      </c>
      <c r="N168" s="45">
        <v>0.0</v>
      </c>
      <c r="O168" s="45">
        <v>0.0</v>
      </c>
      <c r="P168" s="45">
        <v>0.0</v>
      </c>
      <c r="Q168" s="45">
        <v>0.0</v>
      </c>
    </row>
    <row r="169" ht="15.75" customHeight="1">
      <c r="A169" s="40" t="s">
        <v>50</v>
      </c>
      <c r="B169" s="41">
        <v>52.0</v>
      </c>
      <c r="C169" s="42">
        <v>18.6</v>
      </c>
      <c r="D169" s="42">
        <v>15.1</v>
      </c>
      <c r="E169" s="42">
        <v>3.7</v>
      </c>
      <c r="F169" s="77">
        <v>0.0</v>
      </c>
      <c r="G169" s="42">
        <v>5.0</v>
      </c>
      <c r="H169" s="42">
        <v>25.0</v>
      </c>
      <c r="I169" s="42">
        <v>17.0</v>
      </c>
      <c r="J169" s="42">
        <v>4.0</v>
      </c>
      <c r="K169" s="42">
        <v>1.0</v>
      </c>
      <c r="L169" s="42">
        <v>0.0</v>
      </c>
      <c r="M169" s="42">
        <v>0.0</v>
      </c>
      <c r="N169" s="42">
        <v>0.0</v>
      </c>
      <c r="O169" s="42">
        <v>0.0</v>
      </c>
      <c r="P169" s="42">
        <v>0.0</v>
      </c>
      <c r="Q169" s="42">
        <v>0.0</v>
      </c>
    </row>
    <row r="170" ht="15.75" customHeight="1">
      <c r="A170" s="43" t="s">
        <v>51</v>
      </c>
      <c r="B170" s="44">
        <v>49.0</v>
      </c>
      <c r="C170" s="45">
        <v>17.6</v>
      </c>
      <c r="D170" s="45">
        <v>13.6</v>
      </c>
      <c r="E170" s="45">
        <v>3.8</v>
      </c>
      <c r="F170" s="79">
        <v>0.0</v>
      </c>
      <c r="G170" s="45">
        <v>6.0</v>
      </c>
      <c r="H170" s="45">
        <v>27.0</v>
      </c>
      <c r="I170" s="45">
        <v>14.0</v>
      </c>
      <c r="J170" s="45">
        <v>1.0</v>
      </c>
      <c r="K170" s="45">
        <v>1.0</v>
      </c>
      <c r="L170" s="45">
        <v>0.0</v>
      </c>
      <c r="M170" s="45">
        <v>0.0</v>
      </c>
      <c r="N170" s="45">
        <v>0.0</v>
      </c>
      <c r="O170" s="45">
        <v>0.0</v>
      </c>
      <c r="P170" s="45">
        <v>0.0</v>
      </c>
      <c r="Q170" s="45">
        <v>0.0</v>
      </c>
    </row>
    <row r="171" ht="15.75" customHeight="1">
      <c r="A171" s="40" t="s">
        <v>52</v>
      </c>
      <c r="B171" s="41">
        <v>19.0</v>
      </c>
      <c r="C171" s="42">
        <v>17.6</v>
      </c>
      <c r="D171" s="42">
        <v>13.8</v>
      </c>
      <c r="E171" s="42">
        <v>4.5</v>
      </c>
      <c r="F171" s="77">
        <v>0.0</v>
      </c>
      <c r="G171" s="42">
        <v>3.0</v>
      </c>
      <c r="H171" s="42">
        <v>10.0</v>
      </c>
      <c r="I171" s="42">
        <v>5.0</v>
      </c>
      <c r="J171" s="42">
        <v>0.0</v>
      </c>
      <c r="K171" s="42">
        <v>1.0</v>
      </c>
      <c r="L171" s="42">
        <v>0.0</v>
      </c>
      <c r="M171" s="42">
        <v>0.0</v>
      </c>
      <c r="N171" s="42">
        <v>0.0</v>
      </c>
      <c r="O171" s="42">
        <v>0.0</v>
      </c>
      <c r="P171" s="42">
        <v>0.0</v>
      </c>
      <c r="Q171" s="42">
        <v>0.0</v>
      </c>
    </row>
    <row r="172" ht="15.75" customHeight="1">
      <c r="A172" s="43" t="s">
        <v>53</v>
      </c>
      <c r="B172" s="44">
        <v>20.0</v>
      </c>
      <c r="C172" s="45">
        <v>18.6</v>
      </c>
      <c r="D172" s="45">
        <v>14.7</v>
      </c>
      <c r="E172" s="45">
        <v>3.3</v>
      </c>
      <c r="F172" s="79">
        <v>0.0</v>
      </c>
      <c r="G172" s="45">
        <v>2.0</v>
      </c>
      <c r="H172" s="45">
        <v>9.0</v>
      </c>
      <c r="I172" s="45">
        <v>8.0</v>
      </c>
      <c r="J172" s="45">
        <v>1.0</v>
      </c>
      <c r="K172" s="45">
        <v>0.0</v>
      </c>
      <c r="L172" s="45">
        <v>0.0</v>
      </c>
      <c r="M172" s="45">
        <v>0.0</v>
      </c>
      <c r="N172" s="45">
        <v>0.0</v>
      </c>
      <c r="O172" s="45">
        <v>0.0</v>
      </c>
      <c r="P172" s="45">
        <v>0.0</v>
      </c>
      <c r="Q172" s="45">
        <v>0.0</v>
      </c>
    </row>
    <row r="173" ht="15.75" customHeight="1">
      <c r="A173" s="40" t="s">
        <v>54</v>
      </c>
      <c r="B173" s="41">
        <v>18.0</v>
      </c>
      <c r="C173" s="42">
        <v>19.4</v>
      </c>
      <c r="D173" s="42">
        <v>15.4</v>
      </c>
      <c r="E173" s="42">
        <v>4.4</v>
      </c>
      <c r="F173" s="77">
        <v>0.0</v>
      </c>
      <c r="G173" s="42">
        <v>2.0</v>
      </c>
      <c r="H173" s="42">
        <v>8.0</v>
      </c>
      <c r="I173" s="42">
        <v>6.0</v>
      </c>
      <c r="J173" s="42">
        <v>1.0</v>
      </c>
      <c r="K173" s="42">
        <v>1.0</v>
      </c>
      <c r="L173" s="42">
        <v>0.0</v>
      </c>
      <c r="M173" s="42">
        <v>0.0</v>
      </c>
      <c r="N173" s="42">
        <v>0.0</v>
      </c>
      <c r="O173" s="42">
        <v>0.0</v>
      </c>
      <c r="P173" s="42">
        <v>0.0</v>
      </c>
      <c r="Q173" s="42">
        <v>0.0</v>
      </c>
    </row>
    <row r="174" ht="15.75" customHeight="1">
      <c r="A174" s="43" t="s">
        <v>55</v>
      </c>
      <c r="B174" s="44">
        <v>16.0</v>
      </c>
      <c r="C174" s="45">
        <v>17.4</v>
      </c>
      <c r="D174" s="45">
        <v>13.9</v>
      </c>
      <c r="E174" s="78">
        <v>3.4</v>
      </c>
      <c r="F174" s="79">
        <v>0.0</v>
      </c>
      <c r="G174" s="45">
        <v>4.0</v>
      </c>
      <c r="H174" s="45">
        <v>4.0</v>
      </c>
      <c r="I174" s="45">
        <v>7.0</v>
      </c>
      <c r="J174" s="45">
        <v>1.0</v>
      </c>
      <c r="K174" s="45">
        <v>0.0</v>
      </c>
      <c r="L174" s="45">
        <v>0.0</v>
      </c>
      <c r="M174" s="45">
        <v>0.0</v>
      </c>
      <c r="N174" s="45">
        <v>0.0</v>
      </c>
      <c r="O174" s="45">
        <v>0.0</v>
      </c>
      <c r="P174" s="45">
        <v>0.0</v>
      </c>
      <c r="Q174" s="45">
        <v>0.0</v>
      </c>
    </row>
    <row r="175" ht="15.75" customHeight="1">
      <c r="A175" s="48" t="s">
        <v>56</v>
      </c>
      <c r="B175" s="48">
        <v>434.0</v>
      </c>
      <c r="C175" s="48">
        <v>20.1</v>
      </c>
      <c r="D175" s="48">
        <v>15.7</v>
      </c>
      <c r="E175" s="80">
        <v>4.0</v>
      </c>
      <c r="F175" s="81">
        <v>0.0</v>
      </c>
      <c r="G175" s="48">
        <v>26.0</v>
      </c>
      <c r="H175" s="48">
        <v>186.0</v>
      </c>
      <c r="I175" s="48">
        <v>155.0</v>
      </c>
      <c r="J175" s="48">
        <v>59.0</v>
      </c>
      <c r="K175" s="48">
        <v>7.0</v>
      </c>
      <c r="L175" s="48">
        <v>1.0</v>
      </c>
      <c r="M175" s="48">
        <v>0.0</v>
      </c>
      <c r="N175" s="48">
        <v>0.0</v>
      </c>
      <c r="O175" s="48">
        <v>0.0</v>
      </c>
      <c r="P175" s="48">
        <v>0.0</v>
      </c>
      <c r="Q175" s="48">
        <v>0.0</v>
      </c>
    </row>
    <row r="176" ht="15.75" customHeight="1">
      <c r="A176" s="49" t="s">
        <v>57</v>
      </c>
      <c r="B176" s="49">
        <v>531.0</v>
      </c>
      <c r="C176" s="49">
        <v>19.6</v>
      </c>
      <c r="D176" s="49">
        <v>15.4</v>
      </c>
      <c r="E176" s="82">
        <v>4.0</v>
      </c>
      <c r="F176" s="83">
        <v>0.0</v>
      </c>
      <c r="G176" s="49">
        <v>38.0</v>
      </c>
      <c r="H176" s="49">
        <v>236.0</v>
      </c>
      <c r="I176" s="49">
        <v>185.0</v>
      </c>
      <c r="J176" s="49">
        <v>62.0</v>
      </c>
      <c r="K176" s="49">
        <v>9.0</v>
      </c>
      <c r="L176" s="49">
        <v>1.0</v>
      </c>
      <c r="M176" s="49">
        <v>0.0</v>
      </c>
      <c r="N176" s="49">
        <v>0.0</v>
      </c>
      <c r="O176" s="49">
        <v>0.0</v>
      </c>
      <c r="P176" s="49">
        <v>0.0</v>
      </c>
      <c r="Q176" s="49">
        <v>0.0</v>
      </c>
    </row>
    <row r="177" ht="15.75" customHeight="1">
      <c r="A177" s="50" t="s">
        <v>58</v>
      </c>
      <c r="B177" s="50">
        <v>565.0</v>
      </c>
      <c r="C177" s="50">
        <v>19.5</v>
      </c>
      <c r="D177" s="50">
        <v>15.4</v>
      </c>
      <c r="E177" s="84">
        <v>4.0</v>
      </c>
      <c r="F177" s="85">
        <v>0.0</v>
      </c>
      <c r="G177" s="50">
        <v>44.0</v>
      </c>
      <c r="H177" s="50">
        <v>248.0</v>
      </c>
      <c r="I177" s="50">
        <v>198.0</v>
      </c>
      <c r="J177" s="50">
        <v>64.0</v>
      </c>
      <c r="K177" s="50">
        <v>10.0</v>
      </c>
      <c r="L177" s="50">
        <v>1.0</v>
      </c>
      <c r="M177" s="50">
        <v>0.0</v>
      </c>
      <c r="N177" s="50">
        <v>0.0</v>
      </c>
      <c r="O177" s="50">
        <v>0.0</v>
      </c>
      <c r="P177" s="50">
        <v>0.0</v>
      </c>
      <c r="Q177" s="50">
        <v>0.0</v>
      </c>
    </row>
    <row r="178" ht="15.75" customHeight="1">
      <c r="A178" s="51" t="s">
        <v>59</v>
      </c>
      <c r="B178" s="51">
        <v>583.0</v>
      </c>
      <c r="C178" s="51">
        <v>19.4</v>
      </c>
      <c r="D178" s="51">
        <v>15.4</v>
      </c>
      <c r="E178" s="86">
        <v>4.0</v>
      </c>
      <c r="F178" s="87">
        <v>0.0</v>
      </c>
      <c r="G178" s="51">
        <v>44.0</v>
      </c>
      <c r="H178" s="51">
        <v>258.0</v>
      </c>
      <c r="I178" s="51">
        <v>205.0</v>
      </c>
      <c r="J178" s="51">
        <v>65.0</v>
      </c>
      <c r="K178" s="51">
        <v>10.0</v>
      </c>
      <c r="L178" s="51">
        <v>1.0</v>
      </c>
      <c r="M178" s="51">
        <v>0.0</v>
      </c>
      <c r="N178" s="51">
        <v>0.0</v>
      </c>
      <c r="O178" s="51">
        <v>0.0</v>
      </c>
      <c r="P178" s="51">
        <v>0.0</v>
      </c>
      <c r="Q178" s="51">
        <v>0.0</v>
      </c>
    </row>
    <row r="179" ht="15.0" customHeight="1">
      <c r="A179" s="38">
        <f>+ClassSum1!A179</f>
        <v>44883</v>
      </c>
      <c r="B179" s="39"/>
      <c r="C179" s="38"/>
      <c r="D179" s="39"/>
      <c r="E179" s="38"/>
      <c r="F179" s="39"/>
      <c r="G179" s="38"/>
      <c r="H179" s="39"/>
      <c r="I179" s="38"/>
      <c r="J179" s="39"/>
      <c r="K179" s="38"/>
      <c r="L179" s="39"/>
      <c r="M179" s="38"/>
      <c r="N179" s="39"/>
      <c r="O179" s="38"/>
      <c r="P179" s="39"/>
      <c r="Q179" s="75"/>
    </row>
    <row r="180" ht="15.75" customHeight="1">
      <c r="A180" s="40" t="s">
        <v>32</v>
      </c>
      <c r="B180" s="41">
        <v>8.0</v>
      </c>
      <c r="C180" s="42" t="s">
        <v>60</v>
      </c>
      <c r="D180" s="42">
        <v>15.3</v>
      </c>
      <c r="E180" s="76">
        <v>4.0</v>
      </c>
      <c r="F180" s="77">
        <v>0.0</v>
      </c>
      <c r="G180" s="42">
        <v>1.0</v>
      </c>
      <c r="H180" s="42">
        <v>2.0</v>
      </c>
      <c r="I180" s="42">
        <v>4.0</v>
      </c>
      <c r="J180" s="42">
        <v>1.0</v>
      </c>
      <c r="K180" s="42">
        <v>0.0</v>
      </c>
      <c r="L180" s="42">
        <v>0.0</v>
      </c>
      <c r="M180" s="42">
        <v>0.0</v>
      </c>
      <c r="N180" s="42">
        <v>0.0</v>
      </c>
      <c r="O180" s="42">
        <v>0.0</v>
      </c>
      <c r="P180" s="42">
        <v>0.0</v>
      </c>
      <c r="Q180" s="42">
        <v>0.0</v>
      </c>
    </row>
    <row r="181" ht="15.75" customHeight="1">
      <c r="A181" s="43" t="s">
        <v>33</v>
      </c>
      <c r="B181" s="44">
        <v>9.0</v>
      </c>
      <c r="C181" s="45" t="s">
        <v>60</v>
      </c>
      <c r="D181" s="45">
        <v>16.2</v>
      </c>
      <c r="E181" s="78">
        <v>2.4</v>
      </c>
      <c r="F181" s="79">
        <v>0.0</v>
      </c>
      <c r="G181" s="45">
        <v>0.0</v>
      </c>
      <c r="H181" s="45">
        <v>4.0</v>
      </c>
      <c r="I181" s="45">
        <v>5.0</v>
      </c>
      <c r="J181" s="45">
        <v>0.0</v>
      </c>
      <c r="K181" s="45">
        <v>0.0</v>
      </c>
      <c r="L181" s="45">
        <v>0.0</v>
      </c>
      <c r="M181" s="45">
        <v>0.0</v>
      </c>
      <c r="N181" s="45">
        <v>0.0</v>
      </c>
      <c r="O181" s="45">
        <v>0.0</v>
      </c>
      <c r="P181" s="45">
        <v>0.0</v>
      </c>
      <c r="Q181" s="45">
        <v>0.0</v>
      </c>
    </row>
    <row r="182" ht="15.75" customHeight="1">
      <c r="A182" s="40" t="s">
        <v>34</v>
      </c>
      <c r="B182" s="41">
        <v>1.0</v>
      </c>
      <c r="C182" s="42" t="s">
        <v>60</v>
      </c>
      <c r="D182" s="42">
        <v>15.8</v>
      </c>
      <c r="E182" s="76" t="s">
        <v>60</v>
      </c>
      <c r="F182" s="77">
        <v>0.0</v>
      </c>
      <c r="G182" s="42">
        <v>0.0</v>
      </c>
      <c r="H182" s="42">
        <v>0.0</v>
      </c>
      <c r="I182" s="42">
        <v>1.0</v>
      </c>
      <c r="J182" s="42">
        <v>0.0</v>
      </c>
      <c r="K182" s="42">
        <v>0.0</v>
      </c>
      <c r="L182" s="42">
        <v>0.0</v>
      </c>
      <c r="M182" s="42">
        <v>0.0</v>
      </c>
      <c r="N182" s="42">
        <v>0.0</v>
      </c>
      <c r="O182" s="42">
        <v>0.0</v>
      </c>
      <c r="P182" s="42">
        <v>0.0</v>
      </c>
      <c r="Q182" s="42">
        <v>0.0</v>
      </c>
    </row>
    <row r="183" ht="15.75" customHeight="1">
      <c r="A183" s="43" t="s">
        <v>35</v>
      </c>
      <c r="B183" s="44">
        <v>2.0</v>
      </c>
      <c r="C183" s="45" t="s">
        <v>60</v>
      </c>
      <c r="D183" s="45">
        <v>13.5</v>
      </c>
      <c r="E183" s="78">
        <v>5.1</v>
      </c>
      <c r="F183" s="79">
        <v>0.0</v>
      </c>
      <c r="G183" s="45">
        <v>1.0</v>
      </c>
      <c r="H183" s="45">
        <v>0.0</v>
      </c>
      <c r="I183" s="45">
        <v>1.0</v>
      </c>
      <c r="J183" s="45">
        <v>0.0</v>
      </c>
      <c r="K183" s="45">
        <v>0.0</v>
      </c>
      <c r="L183" s="45">
        <v>0.0</v>
      </c>
      <c r="M183" s="45">
        <v>0.0</v>
      </c>
      <c r="N183" s="45">
        <v>0.0</v>
      </c>
      <c r="O183" s="45">
        <v>0.0</v>
      </c>
      <c r="P183" s="45">
        <v>0.0</v>
      </c>
      <c r="Q183" s="45">
        <v>0.0</v>
      </c>
    </row>
    <row r="184" ht="15.75" customHeight="1">
      <c r="A184" s="40" t="s">
        <v>36</v>
      </c>
      <c r="B184" s="41">
        <v>2.0</v>
      </c>
      <c r="C184" s="42" t="s">
        <v>60</v>
      </c>
      <c r="D184" s="42">
        <v>16.6</v>
      </c>
      <c r="E184" s="76">
        <v>1.4</v>
      </c>
      <c r="F184" s="77">
        <v>0.0</v>
      </c>
      <c r="G184" s="42">
        <v>0.0</v>
      </c>
      <c r="H184" s="42">
        <v>0.0</v>
      </c>
      <c r="I184" s="42">
        <v>2.0</v>
      </c>
      <c r="J184" s="42">
        <v>0.0</v>
      </c>
      <c r="K184" s="42">
        <v>0.0</v>
      </c>
      <c r="L184" s="42">
        <v>0.0</v>
      </c>
      <c r="M184" s="42">
        <v>0.0</v>
      </c>
      <c r="N184" s="42">
        <v>0.0</v>
      </c>
      <c r="O184" s="42">
        <v>0.0</v>
      </c>
      <c r="P184" s="42">
        <v>0.0</v>
      </c>
      <c r="Q184" s="42">
        <v>0.0</v>
      </c>
    </row>
    <row r="185" ht="15.75" customHeight="1">
      <c r="A185" s="43" t="s">
        <v>37</v>
      </c>
      <c r="B185" s="44">
        <v>2.0</v>
      </c>
      <c r="C185" s="45" t="s">
        <v>60</v>
      </c>
      <c r="D185" s="45">
        <v>16.0</v>
      </c>
      <c r="E185" s="78">
        <v>3.1</v>
      </c>
      <c r="F185" s="79">
        <v>0.0</v>
      </c>
      <c r="G185" s="45">
        <v>0.0</v>
      </c>
      <c r="H185" s="45">
        <v>1.0</v>
      </c>
      <c r="I185" s="45">
        <v>1.0</v>
      </c>
      <c r="J185" s="45">
        <v>0.0</v>
      </c>
      <c r="K185" s="45">
        <v>0.0</v>
      </c>
      <c r="L185" s="45">
        <v>0.0</v>
      </c>
      <c r="M185" s="45">
        <v>0.0</v>
      </c>
      <c r="N185" s="45">
        <v>0.0</v>
      </c>
      <c r="O185" s="45">
        <v>0.0</v>
      </c>
      <c r="P185" s="45">
        <v>0.0</v>
      </c>
      <c r="Q185" s="45">
        <v>0.0</v>
      </c>
    </row>
    <row r="186" ht="15.75" customHeight="1">
      <c r="A186" s="40" t="s">
        <v>38</v>
      </c>
      <c r="B186" s="41">
        <v>6.0</v>
      </c>
      <c r="C186" s="42" t="s">
        <v>60</v>
      </c>
      <c r="D186" s="42">
        <v>16.8</v>
      </c>
      <c r="E186" s="76">
        <v>2.7</v>
      </c>
      <c r="F186" s="77">
        <v>0.0</v>
      </c>
      <c r="G186" s="42">
        <v>0.0</v>
      </c>
      <c r="H186" s="42">
        <v>2.0</v>
      </c>
      <c r="I186" s="42">
        <v>3.0</v>
      </c>
      <c r="J186" s="42">
        <v>1.0</v>
      </c>
      <c r="K186" s="42">
        <v>0.0</v>
      </c>
      <c r="L186" s="42">
        <v>0.0</v>
      </c>
      <c r="M186" s="42">
        <v>0.0</v>
      </c>
      <c r="N186" s="42">
        <v>0.0</v>
      </c>
      <c r="O186" s="42">
        <v>0.0</v>
      </c>
      <c r="P186" s="42">
        <v>0.0</v>
      </c>
      <c r="Q186" s="42">
        <v>0.0</v>
      </c>
    </row>
    <row r="187" ht="15.75" customHeight="1">
      <c r="A187" s="43" t="s">
        <v>39</v>
      </c>
      <c r="B187" s="44">
        <v>16.0</v>
      </c>
      <c r="C187" s="45">
        <v>21.6</v>
      </c>
      <c r="D187" s="45">
        <v>16.6</v>
      </c>
      <c r="E187" s="78">
        <v>4.4</v>
      </c>
      <c r="F187" s="79">
        <v>0.0</v>
      </c>
      <c r="G187" s="45">
        <v>1.0</v>
      </c>
      <c r="H187" s="45">
        <v>6.0</v>
      </c>
      <c r="I187" s="45">
        <v>6.0</v>
      </c>
      <c r="J187" s="45">
        <v>2.0</v>
      </c>
      <c r="K187" s="45">
        <v>1.0</v>
      </c>
      <c r="L187" s="45">
        <v>0.0</v>
      </c>
      <c r="M187" s="45">
        <v>0.0</v>
      </c>
      <c r="N187" s="45">
        <v>0.0</v>
      </c>
      <c r="O187" s="45">
        <v>0.0</v>
      </c>
      <c r="P187" s="45">
        <v>0.0</v>
      </c>
      <c r="Q187" s="45">
        <v>0.0</v>
      </c>
    </row>
    <row r="188" ht="15.75" customHeight="1">
      <c r="A188" s="40" t="s">
        <v>40</v>
      </c>
      <c r="B188" s="41">
        <v>20.0</v>
      </c>
      <c r="C188" s="42">
        <v>21.6</v>
      </c>
      <c r="D188" s="42">
        <v>15.9</v>
      </c>
      <c r="E188" s="76">
        <v>5.2</v>
      </c>
      <c r="F188" s="77">
        <v>1.0</v>
      </c>
      <c r="G188" s="42">
        <v>0.0</v>
      </c>
      <c r="H188" s="42">
        <v>8.0</v>
      </c>
      <c r="I188" s="42">
        <v>8.0</v>
      </c>
      <c r="J188" s="42">
        <v>2.0</v>
      </c>
      <c r="K188" s="42">
        <v>1.0</v>
      </c>
      <c r="L188" s="42">
        <v>0.0</v>
      </c>
      <c r="M188" s="42">
        <v>0.0</v>
      </c>
      <c r="N188" s="42">
        <v>0.0</v>
      </c>
      <c r="O188" s="42">
        <v>0.0</v>
      </c>
      <c r="P188" s="42">
        <v>0.0</v>
      </c>
      <c r="Q188" s="42">
        <v>0.0</v>
      </c>
    </row>
    <row r="189" ht="15.75" customHeight="1">
      <c r="A189" s="43" t="s">
        <v>41</v>
      </c>
      <c r="B189" s="44">
        <v>37.0</v>
      </c>
      <c r="C189" s="45">
        <v>21.2</v>
      </c>
      <c r="D189" s="45">
        <v>16.4</v>
      </c>
      <c r="E189" s="78">
        <v>4.1</v>
      </c>
      <c r="F189" s="79">
        <v>0.0</v>
      </c>
      <c r="G189" s="45">
        <v>3.0</v>
      </c>
      <c r="H189" s="45">
        <v>10.0</v>
      </c>
      <c r="I189" s="45">
        <v>17.0</v>
      </c>
      <c r="J189" s="45">
        <v>7.0</v>
      </c>
      <c r="K189" s="45">
        <v>0.0</v>
      </c>
      <c r="L189" s="45">
        <v>0.0</v>
      </c>
      <c r="M189" s="45">
        <v>0.0</v>
      </c>
      <c r="N189" s="45">
        <v>0.0</v>
      </c>
      <c r="O189" s="45">
        <v>0.0</v>
      </c>
      <c r="P189" s="45">
        <v>0.0</v>
      </c>
      <c r="Q189" s="45">
        <v>0.0</v>
      </c>
    </row>
    <row r="190" ht="15.75" customHeight="1">
      <c r="A190" s="40" t="s">
        <v>42</v>
      </c>
      <c r="B190" s="41">
        <v>28.0</v>
      </c>
      <c r="C190" s="42">
        <v>20.1</v>
      </c>
      <c r="D190" s="42">
        <v>15.7</v>
      </c>
      <c r="E190" s="76">
        <v>4.9</v>
      </c>
      <c r="F190" s="77">
        <v>0.0</v>
      </c>
      <c r="G190" s="42">
        <v>3.0</v>
      </c>
      <c r="H190" s="42">
        <v>10.0</v>
      </c>
      <c r="I190" s="42">
        <v>11.0</v>
      </c>
      <c r="J190" s="42">
        <v>3.0</v>
      </c>
      <c r="K190" s="42">
        <v>0.0</v>
      </c>
      <c r="L190" s="42">
        <v>1.0</v>
      </c>
      <c r="M190" s="42">
        <v>0.0</v>
      </c>
      <c r="N190" s="42">
        <v>0.0</v>
      </c>
      <c r="O190" s="42">
        <v>0.0</v>
      </c>
      <c r="P190" s="42">
        <v>0.0</v>
      </c>
      <c r="Q190" s="42">
        <v>0.0</v>
      </c>
    </row>
    <row r="191" ht="15.75" customHeight="1">
      <c r="A191" s="43" t="s">
        <v>43</v>
      </c>
      <c r="B191" s="44">
        <v>38.0</v>
      </c>
      <c r="C191" s="45">
        <v>19.9</v>
      </c>
      <c r="D191" s="45">
        <v>16.3</v>
      </c>
      <c r="E191" s="78">
        <v>5.7</v>
      </c>
      <c r="F191" s="79">
        <v>0.0</v>
      </c>
      <c r="G191" s="45">
        <v>2.0</v>
      </c>
      <c r="H191" s="45">
        <v>16.0</v>
      </c>
      <c r="I191" s="45">
        <v>16.0</v>
      </c>
      <c r="J191" s="45">
        <v>3.0</v>
      </c>
      <c r="K191" s="45">
        <v>0.0</v>
      </c>
      <c r="L191" s="45">
        <v>0.0</v>
      </c>
      <c r="M191" s="45">
        <v>0.0</v>
      </c>
      <c r="N191" s="45">
        <v>1.0</v>
      </c>
      <c r="O191" s="45">
        <v>0.0</v>
      </c>
      <c r="P191" s="45">
        <v>0.0</v>
      </c>
      <c r="Q191" s="45">
        <v>0.0</v>
      </c>
    </row>
    <row r="192" ht="15.75" customHeight="1">
      <c r="A192" s="40" t="s">
        <v>44</v>
      </c>
      <c r="B192" s="41">
        <v>29.0</v>
      </c>
      <c r="C192" s="42">
        <v>17.9</v>
      </c>
      <c r="D192" s="42">
        <v>14.4</v>
      </c>
      <c r="E192" s="76">
        <v>3.0</v>
      </c>
      <c r="F192" s="77">
        <v>0.0</v>
      </c>
      <c r="G192" s="42">
        <v>1.0</v>
      </c>
      <c r="H192" s="42">
        <v>15.0</v>
      </c>
      <c r="I192" s="42">
        <v>12.0</v>
      </c>
      <c r="J192" s="42">
        <v>1.0</v>
      </c>
      <c r="K192" s="42">
        <v>0.0</v>
      </c>
      <c r="L192" s="42">
        <v>0.0</v>
      </c>
      <c r="M192" s="42">
        <v>0.0</v>
      </c>
      <c r="N192" s="42">
        <v>0.0</v>
      </c>
      <c r="O192" s="42">
        <v>0.0</v>
      </c>
      <c r="P192" s="42">
        <v>0.0</v>
      </c>
      <c r="Q192" s="42">
        <v>0.0</v>
      </c>
    </row>
    <row r="193" ht="15.75" customHeight="1">
      <c r="A193" s="43" t="s">
        <v>45</v>
      </c>
      <c r="B193" s="44">
        <v>22.0</v>
      </c>
      <c r="C193" s="45">
        <v>21.7</v>
      </c>
      <c r="D193" s="45">
        <v>16.2</v>
      </c>
      <c r="E193" s="78">
        <v>4.7</v>
      </c>
      <c r="F193" s="79">
        <v>0.0</v>
      </c>
      <c r="G193" s="45">
        <v>0.0</v>
      </c>
      <c r="H193" s="45">
        <v>10.0</v>
      </c>
      <c r="I193" s="45">
        <v>9.0</v>
      </c>
      <c r="J193" s="45">
        <v>1.0</v>
      </c>
      <c r="K193" s="45">
        <v>2.0</v>
      </c>
      <c r="L193" s="45">
        <v>0.0</v>
      </c>
      <c r="M193" s="45">
        <v>0.0</v>
      </c>
      <c r="N193" s="45">
        <v>0.0</v>
      </c>
      <c r="O193" s="45">
        <v>0.0</v>
      </c>
      <c r="P193" s="45">
        <v>0.0</v>
      </c>
      <c r="Q193" s="45">
        <v>0.0</v>
      </c>
    </row>
    <row r="194" ht="15.75" customHeight="1">
      <c r="A194" s="40" t="s">
        <v>46</v>
      </c>
      <c r="B194" s="41">
        <v>48.0</v>
      </c>
      <c r="C194" s="42">
        <v>19.6</v>
      </c>
      <c r="D194" s="42">
        <v>15.3</v>
      </c>
      <c r="E194" s="76">
        <v>4.2</v>
      </c>
      <c r="F194" s="77">
        <v>0.0</v>
      </c>
      <c r="G194" s="42">
        <v>5.0</v>
      </c>
      <c r="H194" s="42">
        <v>19.0</v>
      </c>
      <c r="I194" s="42">
        <v>18.0</v>
      </c>
      <c r="J194" s="42">
        <v>5.0</v>
      </c>
      <c r="K194" s="42">
        <v>1.0</v>
      </c>
      <c r="L194" s="42">
        <v>0.0</v>
      </c>
      <c r="M194" s="42">
        <v>0.0</v>
      </c>
      <c r="N194" s="42">
        <v>0.0</v>
      </c>
      <c r="O194" s="42">
        <v>0.0</v>
      </c>
      <c r="P194" s="42">
        <v>0.0</v>
      </c>
      <c r="Q194" s="42">
        <v>0.0</v>
      </c>
    </row>
    <row r="195" ht="15.75" customHeight="1">
      <c r="A195" s="43" t="s">
        <v>47</v>
      </c>
      <c r="B195" s="44">
        <v>58.0</v>
      </c>
      <c r="C195" s="45">
        <v>19.1</v>
      </c>
      <c r="D195" s="45">
        <v>15.2</v>
      </c>
      <c r="E195" s="78">
        <v>4.8</v>
      </c>
      <c r="F195" s="79">
        <v>1.0</v>
      </c>
      <c r="G195" s="45">
        <v>5.0</v>
      </c>
      <c r="H195" s="45">
        <v>26.0</v>
      </c>
      <c r="I195" s="45">
        <v>19.0</v>
      </c>
      <c r="J195" s="45">
        <v>6.0</v>
      </c>
      <c r="K195" s="45">
        <v>0.0</v>
      </c>
      <c r="L195" s="45">
        <v>0.0</v>
      </c>
      <c r="M195" s="45">
        <v>1.0</v>
      </c>
      <c r="N195" s="45">
        <v>0.0</v>
      </c>
      <c r="O195" s="45">
        <v>0.0</v>
      </c>
      <c r="P195" s="45">
        <v>0.0</v>
      </c>
      <c r="Q195" s="45">
        <v>0.0</v>
      </c>
    </row>
    <row r="196" ht="15.75" customHeight="1">
      <c r="A196" s="40" t="s">
        <v>48</v>
      </c>
      <c r="B196" s="41">
        <v>82.0</v>
      </c>
      <c r="C196" s="42">
        <v>20.0</v>
      </c>
      <c r="D196" s="42">
        <v>16.0</v>
      </c>
      <c r="E196" s="76">
        <v>4.3</v>
      </c>
      <c r="F196" s="77">
        <v>0.0</v>
      </c>
      <c r="G196" s="42">
        <v>4.0</v>
      </c>
      <c r="H196" s="42">
        <v>33.0</v>
      </c>
      <c r="I196" s="42">
        <v>33.0</v>
      </c>
      <c r="J196" s="42">
        <v>9.0</v>
      </c>
      <c r="K196" s="42">
        <v>2.0</v>
      </c>
      <c r="L196" s="42">
        <v>1.0</v>
      </c>
      <c r="M196" s="42">
        <v>0.0</v>
      </c>
      <c r="N196" s="42">
        <v>0.0</v>
      </c>
      <c r="O196" s="42">
        <v>0.0</v>
      </c>
      <c r="P196" s="42">
        <v>0.0</v>
      </c>
      <c r="Q196" s="42">
        <v>0.0</v>
      </c>
    </row>
    <row r="197" ht="15.75" customHeight="1">
      <c r="A197" s="43" t="s">
        <v>49</v>
      </c>
      <c r="B197" s="44">
        <v>80.0</v>
      </c>
      <c r="C197" s="45">
        <v>19.6</v>
      </c>
      <c r="D197" s="45">
        <v>15.9</v>
      </c>
      <c r="E197" s="78">
        <v>3.9</v>
      </c>
      <c r="F197" s="79">
        <v>0.0</v>
      </c>
      <c r="G197" s="45">
        <v>4.0</v>
      </c>
      <c r="H197" s="45">
        <v>28.0</v>
      </c>
      <c r="I197" s="45">
        <v>38.0</v>
      </c>
      <c r="J197" s="45">
        <v>9.0</v>
      </c>
      <c r="K197" s="45">
        <v>1.0</v>
      </c>
      <c r="L197" s="45">
        <v>0.0</v>
      </c>
      <c r="M197" s="45">
        <v>0.0</v>
      </c>
      <c r="N197" s="45">
        <v>0.0</v>
      </c>
      <c r="O197" s="45">
        <v>0.0</v>
      </c>
      <c r="P197" s="45">
        <v>0.0</v>
      </c>
      <c r="Q197" s="45">
        <v>0.0</v>
      </c>
    </row>
    <row r="198" ht="15.75" customHeight="1">
      <c r="A198" s="40" t="s">
        <v>50</v>
      </c>
      <c r="B198" s="41">
        <v>61.0</v>
      </c>
      <c r="C198" s="42">
        <v>20.1</v>
      </c>
      <c r="D198" s="42">
        <v>16.5</v>
      </c>
      <c r="E198" s="76">
        <v>3.5</v>
      </c>
      <c r="F198" s="77">
        <v>0.0</v>
      </c>
      <c r="G198" s="42">
        <v>0.0</v>
      </c>
      <c r="H198" s="42">
        <v>24.0</v>
      </c>
      <c r="I198" s="42">
        <v>26.0</v>
      </c>
      <c r="J198" s="42">
        <v>11.0</v>
      </c>
      <c r="K198" s="42">
        <v>0.0</v>
      </c>
      <c r="L198" s="42">
        <v>0.0</v>
      </c>
      <c r="M198" s="42">
        <v>0.0</v>
      </c>
      <c r="N198" s="42">
        <v>0.0</v>
      </c>
      <c r="O198" s="42">
        <v>0.0</v>
      </c>
      <c r="P198" s="42">
        <v>0.0</v>
      </c>
      <c r="Q198" s="42">
        <v>0.0</v>
      </c>
    </row>
    <row r="199" ht="15.75" customHeight="1">
      <c r="A199" s="43" t="s">
        <v>51</v>
      </c>
      <c r="B199" s="44">
        <v>26.0</v>
      </c>
      <c r="C199" s="45">
        <v>21.3</v>
      </c>
      <c r="D199" s="45">
        <v>15.6</v>
      </c>
      <c r="E199" s="78">
        <v>6.1</v>
      </c>
      <c r="F199" s="79">
        <v>0.0</v>
      </c>
      <c r="G199" s="45">
        <v>2.0</v>
      </c>
      <c r="H199" s="45">
        <v>13.0</v>
      </c>
      <c r="I199" s="45">
        <v>5.0</v>
      </c>
      <c r="J199" s="45">
        <v>4.0</v>
      </c>
      <c r="K199" s="45">
        <v>1.0</v>
      </c>
      <c r="L199" s="45">
        <v>1.0</v>
      </c>
      <c r="M199" s="45">
        <v>0.0</v>
      </c>
      <c r="N199" s="45">
        <v>0.0</v>
      </c>
      <c r="O199" s="45">
        <v>0.0</v>
      </c>
      <c r="P199" s="45">
        <v>0.0</v>
      </c>
      <c r="Q199" s="45">
        <v>0.0</v>
      </c>
    </row>
    <row r="200" ht="15.75" customHeight="1">
      <c r="A200" s="40" t="s">
        <v>52</v>
      </c>
      <c r="B200" s="41">
        <v>32.0</v>
      </c>
      <c r="C200" s="42">
        <v>20.8</v>
      </c>
      <c r="D200" s="42">
        <v>15.8</v>
      </c>
      <c r="E200" s="76">
        <v>3.9</v>
      </c>
      <c r="F200" s="77">
        <v>0.0</v>
      </c>
      <c r="G200" s="42">
        <v>0.0</v>
      </c>
      <c r="H200" s="42">
        <v>17.0</v>
      </c>
      <c r="I200" s="42">
        <v>9.0</v>
      </c>
      <c r="J200" s="42">
        <v>5.0</v>
      </c>
      <c r="K200" s="42">
        <v>1.0</v>
      </c>
      <c r="L200" s="42">
        <v>0.0</v>
      </c>
      <c r="M200" s="42">
        <v>0.0</v>
      </c>
      <c r="N200" s="42">
        <v>0.0</v>
      </c>
      <c r="O200" s="42">
        <v>0.0</v>
      </c>
      <c r="P200" s="42">
        <v>0.0</v>
      </c>
      <c r="Q200" s="42">
        <v>0.0</v>
      </c>
    </row>
    <row r="201" ht="15.75" customHeight="1">
      <c r="A201" s="43" t="s">
        <v>53</v>
      </c>
      <c r="B201" s="44">
        <v>26.0</v>
      </c>
      <c r="C201" s="45">
        <v>18.5</v>
      </c>
      <c r="D201" s="45">
        <v>15.5</v>
      </c>
      <c r="E201" s="78">
        <v>3.4</v>
      </c>
      <c r="F201" s="79">
        <v>0.0</v>
      </c>
      <c r="G201" s="45">
        <v>1.0</v>
      </c>
      <c r="H201" s="45">
        <v>8.0</v>
      </c>
      <c r="I201" s="45">
        <v>16.0</v>
      </c>
      <c r="J201" s="45">
        <v>0.0</v>
      </c>
      <c r="K201" s="45">
        <v>1.0</v>
      </c>
      <c r="L201" s="45">
        <v>0.0</v>
      </c>
      <c r="M201" s="45">
        <v>0.0</v>
      </c>
      <c r="N201" s="45">
        <v>0.0</v>
      </c>
      <c r="O201" s="45">
        <v>0.0</v>
      </c>
      <c r="P201" s="45">
        <v>0.0</v>
      </c>
      <c r="Q201" s="45">
        <v>0.0</v>
      </c>
    </row>
    <row r="202" ht="15.75" customHeight="1">
      <c r="A202" s="40" t="s">
        <v>54</v>
      </c>
      <c r="B202" s="41">
        <v>17.0</v>
      </c>
      <c r="C202" s="42">
        <v>20.9</v>
      </c>
      <c r="D202" s="42">
        <v>15.9</v>
      </c>
      <c r="E202" s="76">
        <v>4.1</v>
      </c>
      <c r="F202" s="77">
        <v>0.0</v>
      </c>
      <c r="G202" s="42">
        <v>1.0</v>
      </c>
      <c r="H202" s="42">
        <v>7.0</v>
      </c>
      <c r="I202" s="42">
        <v>6.0</v>
      </c>
      <c r="J202" s="42">
        <v>3.0</v>
      </c>
      <c r="K202" s="42">
        <v>0.0</v>
      </c>
      <c r="L202" s="42">
        <v>0.0</v>
      </c>
      <c r="M202" s="42">
        <v>0.0</v>
      </c>
      <c r="N202" s="42">
        <v>0.0</v>
      </c>
      <c r="O202" s="42">
        <v>0.0</v>
      </c>
      <c r="P202" s="42">
        <v>0.0</v>
      </c>
      <c r="Q202" s="42">
        <v>0.0</v>
      </c>
    </row>
    <row r="203" ht="15.75" customHeight="1">
      <c r="A203" s="43" t="s">
        <v>55</v>
      </c>
      <c r="B203" s="44">
        <v>32.0</v>
      </c>
      <c r="C203" s="45">
        <v>18.2</v>
      </c>
      <c r="D203" s="45">
        <v>14.8</v>
      </c>
      <c r="E203" s="78">
        <v>3.8</v>
      </c>
      <c r="F203" s="79">
        <v>0.0</v>
      </c>
      <c r="G203" s="45">
        <v>3.0</v>
      </c>
      <c r="H203" s="45">
        <v>14.0</v>
      </c>
      <c r="I203" s="45">
        <v>12.0</v>
      </c>
      <c r="J203" s="45">
        <v>3.0</v>
      </c>
      <c r="K203" s="45">
        <v>0.0</v>
      </c>
      <c r="L203" s="45">
        <v>0.0</v>
      </c>
      <c r="M203" s="45">
        <v>0.0</v>
      </c>
      <c r="N203" s="45">
        <v>0.0</v>
      </c>
      <c r="O203" s="45">
        <v>0.0</v>
      </c>
      <c r="P203" s="45">
        <v>0.0</v>
      </c>
      <c r="Q203" s="45">
        <v>0.0</v>
      </c>
    </row>
    <row r="204" ht="15.75" customHeight="1">
      <c r="A204" s="48" t="s">
        <v>56</v>
      </c>
      <c r="B204" s="48">
        <v>519.0</v>
      </c>
      <c r="C204" s="48">
        <v>19.7</v>
      </c>
      <c r="D204" s="48">
        <v>15.9</v>
      </c>
      <c r="E204" s="80">
        <v>4.3</v>
      </c>
      <c r="F204" s="81">
        <v>2.0</v>
      </c>
      <c r="G204" s="48">
        <v>28.0</v>
      </c>
      <c r="H204" s="48">
        <v>205.0</v>
      </c>
      <c r="I204" s="48">
        <v>213.0</v>
      </c>
      <c r="J204" s="48">
        <v>59.0</v>
      </c>
      <c r="K204" s="48">
        <v>8.0</v>
      </c>
      <c r="L204" s="48">
        <v>2.0</v>
      </c>
      <c r="M204" s="48">
        <v>1.0</v>
      </c>
      <c r="N204" s="48">
        <v>1.0</v>
      </c>
      <c r="O204" s="48">
        <v>0.0</v>
      </c>
      <c r="P204" s="48">
        <v>0.0</v>
      </c>
      <c r="Q204" s="48">
        <v>0.0</v>
      </c>
    </row>
    <row r="205" ht="15.75" customHeight="1">
      <c r="A205" s="49" t="s">
        <v>57</v>
      </c>
      <c r="B205" s="49">
        <v>609.0</v>
      </c>
      <c r="C205" s="49">
        <v>19.7</v>
      </c>
      <c r="D205" s="49">
        <v>15.8</v>
      </c>
      <c r="E205" s="82">
        <v>4.3</v>
      </c>
      <c r="F205" s="83">
        <v>2.0</v>
      </c>
      <c r="G205" s="49">
        <v>31.0</v>
      </c>
      <c r="H205" s="49">
        <v>245.0</v>
      </c>
      <c r="I205" s="49">
        <v>246.0</v>
      </c>
      <c r="J205" s="49">
        <v>69.0</v>
      </c>
      <c r="K205" s="49">
        <v>11.0</v>
      </c>
      <c r="L205" s="49">
        <v>3.0</v>
      </c>
      <c r="M205" s="49">
        <v>1.0</v>
      </c>
      <c r="N205" s="49">
        <v>1.0</v>
      </c>
      <c r="O205" s="49">
        <v>0.0</v>
      </c>
      <c r="P205" s="49">
        <v>0.0</v>
      </c>
      <c r="Q205" s="49">
        <v>0.0</v>
      </c>
    </row>
    <row r="206" ht="15.75" customHeight="1">
      <c r="A206" s="50" t="s">
        <v>58</v>
      </c>
      <c r="B206" s="50">
        <v>658.0</v>
      </c>
      <c r="C206" s="50">
        <v>19.7</v>
      </c>
      <c r="D206" s="50">
        <v>15.8</v>
      </c>
      <c r="E206" s="84">
        <v>4.3</v>
      </c>
      <c r="F206" s="85">
        <v>2.0</v>
      </c>
      <c r="G206" s="50">
        <v>35.0</v>
      </c>
      <c r="H206" s="50">
        <v>266.0</v>
      </c>
      <c r="I206" s="50">
        <v>264.0</v>
      </c>
      <c r="J206" s="50">
        <v>75.0</v>
      </c>
      <c r="K206" s="50">
        <v>11.0</v>
      </c>
      <c r="L206" s="50">
        <v>3.0</v>
      </c>
      <c r="M206" s="50">
        <v>1.0</v>
      </c>
      <c r="N206" s="50">
        <v>1.0</v>
      </c>
      <c r="O206" s="50">
        <v>0.0</v>
      </c>
      <c r="P206" s="50">
        <v>0.0</v>
      </c>
      <c r="Q206" s="50">
        <v>0.0</v>
      </c>
    </row>
    <row r="207" ht="15.75" customHeight="1">
      <c r="A207" s="51" t="s">
        <v>59</v>
      </c>
      <c r="B207" s="51">
        <v>682.0</v>
      </c>
      <c r="C207" s="51">
        <v>19.7</v>
      </c>
      <c r="D207" s="51">
        <v>15.8</v>
      </c>
      <c r="E207" s="86">
        <v>4.3</v>
      </c>
      <c r="F207" s="87">
        <v>2.0</v>
      </c>
      <c r="G207" s="51">
        <v>37.0</v>
      </c>
      <c r="H207" s="51">
        <v>273.0</v>
      </c>
      <c r="I207" s="51">
        <v>278.0</v>
      </c>
      <c r="J207" s="51">
        <v>76.0</v>
      </c>
      <c r="K207" s="51">
        <v>11.0</v>
      </c>
      <c r="L207" s="51">
        <v>3.0</v>
      </c>
      <c r="M207" s="51">
        <v>1.0</v>
      </c>
      <c r="N207" s="51">
        <v>1.0</v>
      </c>
      <c r="O207" s="51">
        <v>0.0</v>
      </c>
      <c r="P207" s="51">
        <v>0.0</v>
      </c>
      <c r="Q207" s="51">
        <v>0.0</v>
      </c>
    </row>
    <row r="208" ht="15.75" customHeight="1">
      <c r="A208" s="88" t="s">
        <v>61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</row>
    <row r="209" ht="15.75" customHeight="1">
      <c r="A209" s="55">
        <f>A5</f>
        <v>44877</v>
      </c>
      <c r="B209" s="41">
        <f t="shared" ref="B209:Q209" si="1">B33</f>
        <v>634</v>
      </c>
      <c r="C209" s="42">
        <f t="shared" si="1"/>
        <v>19.3</v>
      </c>
      <c r="D209" s="42">
        <f t="shared" si="1"/>
        <v>14.8</v>
      </c>
      <c r="E209" s="76">
        <f t="shared" si="1"/>
        <v>4.5</v>
      </c>
      <c r="F209" s="89">
        <f t="shared" si="1"/>
        <v>2</v>
      </c>
      <c r="G209" s="90">
        <f t="shared" si="1"/>
        <v>79</v>
      </c>
      <c r="H209" s="90">
        <f t="shared" si="1"/>
        <v>278</v>
      </c>
      <c r="I209" s="90">
        <f t="shared" si="1"/>
        <v>200</v>
      </c>
      <c r="J209" s="90">
        <f t="shared" si="1"/>
        <v>60</v>
      </c>
      <c r="K209" s="90">
        <f t="shared" si="1"/>
        <v>14</v>
      </c>
      <c r="L209" s="90">
        <f t="shared" si="1"/>
        <v>1</v>
      </c>
      <c r="M209" s="90">
        <f t="shared" si="1"/>
        <v>0</v>
      </c>
      <c r="N209" s="90">
        <f t="shared" si="1"/>
        <v>0</v>
      </c>
      <c r="O209" s="90">
        <f t="shared" si="1"/>
        <v>0</v>
      </c>
      <c r="P209" s="90">
        <f t="shared" si="1"/>
        <v>0</v>
      </c>
      <c r="Q209" s="90">
        <f t="shared" si="1"/>
        <v>0</v>
      </c>
    </row>
    <row r="210" ht="15.75" customHeight="1">
      <c r="A210" s="56">
        <f>A34</f>
        <v>44878</v>
      </c>
      <c r="B210" s="44">
        <f t="shared" ref="B210:Q210" si="2">B62</f>
        <v>448</v>
      </c>
      <c r="C210" s="45">
        <f t="shared" si="2"/>
        <v>18.6</v>
      </c>
      <c r="D210" s="45">
        <f t="shared" si="2"/>
        <v>14.9</v>
      </c>
      <c r="E210" s="78">
        <f t="shared" si="2"/>
        <v>4</v>
      </c>
      <c r="F210" s="91">
        <f t="shared" si="2"/>
        <v>0</v>
      </c>
      <c r="G210" s="92">
        <f t="shared" si="2"/>
        <v>43</v>
      </c>
      <c r="H210" s="92">
        <f t="shared" si="2"/>
        <v>186</v>
      </c>
      <c r="I210" s="92">
        <f t="shared" si="2"/>
        <v>180</v>
      </c>
      <c r="J210" s="92">
        <f t="shared" si="2"/>
        <v>36</v>
      </c>
      <c r="K210" s="92">
        <f t="shared" si="2"/>
        <v>3</v>
      </c>
      <c r="L210" s="92">
        <f t="shared" si="2"/>
        <v>0</v>
      </c>
      <c r="M210" s="92">
        <f t="shared" si="2"/>
        <v>0</v>
      </c>
      <c r="N210" s="92">
        <f t="shared" si="2"/>
        <v>0</v>
      </c>
      <c r="O210" s="92">
        <f t="shared" si="2"/>
        <v>0</v>
      </c>
      <c r="P210" s="92">
        <f t="shared" si="2"/>
        <v>0</v>
      </c>
      <c r="Q210" s="92">
        <f t="shared" si="2"/>
        <v>0</v>
      </c>
    </row>
    <row r="211" ht="15.75" customHeight="1">
      <c r="A211" s="55">
        <f>A63</f>
        <v>44879</v>
      </c>
      <c r="B211" s="41">
        <f t="shared" ref="B211:Q211" si="3">B91</f>
        <v>554</v>
      </c>
      <c r="C211" s="42">
        <f t="shared" si="3"/>
        <v>19.4</v>
      </c>
      <c r="D211" s="42">
        <f t="shared" si="3"/>
        <v>15.2</v>
      </c>
      <c r="E211" s="76">
        <f t="shared" si="3"/>
        <v>4</v>
      </c>
      <c r="F211" s="89">
        <f t="shared" si="3"/>
        <v>0</v>
      </c>
      <c r="G211" s="90">
        <f t="shared" si="3"/>
        <v>42</v>
      </c>
      <c r="H211" s="90">
        <f t="shared" si="3"/>
        <v>251</v>
      </c>
      <c r="I211" s="90">
        <f t="shared" si="3"/>
        <v>195</v>
      </c>
      <c r="J211" s="90">
        <f t="shared" si="3"/>
        <v>56</v>
      </c>
      <c r="K211" s="90">
        <f t="shared" si="3"/>
        <v>10</v>
      </c>
      <c r="L211" s="90">
        <f t="shared" si="3"/>
        <v>0</v>
      </c>
      <c r="M211" s="90">
        <f t="shared" si="3"/>
        <v>0</v>
      </c>
      <c r="N211" s="90">
        <f t="shared" si="3"/>
        <v>0</v>
      </c>
      <c r="O211" s="90">
        <f t="shared" si="3"/>
        <v>0</v>
      </c>
      <c r="P211" s="90">
        <f t="shared" si="3"/>
        <v>0</v>
      </c>
      <c r="Q211" s="90">
        <f t="shared" si="3"/>
        <v>0</v>
      </c>
    </row>
    <row r="212" ht="15.75" customHeight="1">
      <c r="A212" s="56">
        <f>A92</f>
        <v>44880</v>
      </c>
      <c r="B212" s="44">
        <f t="shared" ref="B212:Q212" si="4">B120</f>
        <v>546</v>
      </c>
      <c r="C212" s="45">
        <f t="shared" si="4"/>
        <v>19</v>
      </c>
      <c r="D212" s="45">
        <f t="shared" si="4"/>
        <v>15.3</v>
      </c>
      <c r="E212" s="78">
        <f t="shared" si="4"/>
        <v>3.9</v>
      </c>
      <c r="F212" s="91">
        <f t="shared" si="4"/>
        <v>0</v>
      </c>
      <c r="G212" s="92">
        <f t="shared" si="4"/>
        <v>29</v>
      </c>
      <c r="H212" s="92">
        <f t="shared" si="4"/>
        <v>257</v>
      </c>
      <c r="I212" s="92">
        <f t="shared" si="4"/>
        <v>196</v>
      </c>
      <c r="J212" s="92">
        <f t="shared" si="4"/>
        <v>51</v>
      </c>
      <c r="K212" s="92">
        <f t="shared" si="4"/>
        <v>13</v>
      </c>
      <c r="L212" s="92">
        <f t="shared" si="4"/>
        <v>0</v>
      </c>
      <c r="M212" s="92">
        <f t="shared" si="4"/>
        <v>0</v>
      </c>
      <c r="N212" s="92">
        <f t="shared" si="4"/>
        <v>0</v>
      </c>
      <c r="O212" s="92">
        <f t="shared" si="4"/>
        <v>0</v>
      </c>
      <c r="P212" s="92">
        <f t="shared" si="4"/>
        <v>0</v>
      </c>
      <c r="Q212" s="92">
        <f t="shared" si="4"/>
        <v>0</v>
      </c>
    </row>
    <row r="213" ht="15.75" customHeight="1">
      <c r="A213" s="55">
        <f>A121</f>
        <v>44881</v>
      </c>
      <c r="B213" s="41">
        <f t="shared" ref="B213:Q213" si="5">B149</f>
        <v>558</v>
      </c>
      <c r="C213" s="42">
        <f t="shared" si="5"/>
        <v>19.7</v>
      </c>
      <c r="D213" s="42">
        <f t="shared" si="5"/>
        <v>15.6</v>
      </c>
      <c r="E213" s="76">
        <f t="shared" si="5"/>
        <v>3.7</v>
      </c>
      <c r="F213" s="89">
        <f t="shared" si="5"/>
        <v>0</v>
      </c>
      <c r="G213" s="90">
        <f t="shared" si="5"/>
        <v>27</v>
      </c>
      <c r="H213" s="90">
        <f t="shared" si="5"/>
        <v>241</v>
      </c>
      <c r="I213" s="90">
        <f t="shared" si="5"/>
        <v>215</v>
      </c>
      <c r="J213" s="90">
        <f t="shared" si="5"/>
        <v>68</v>
      </c>
      <c r="K213" s="90">
        <f t="shared" si="5"/>
        <v>7</v>
      </c>
      <c r="L213" s="90">
        <f t="shared" si="5"/>
        <v>0</v>
      </c>
      <c r="M213" s="90">
        <f t="shared" si="5"/>
        <v>0</v>
      </c>
      <c r="N213" s="90">
        <f t="shared" si="5"/>
        <v>0</v>
      </c>
      <c r="O213" s="90">
        <f t="shared" si="5"/>
        <v>0</v>
      </c>
      <c r="P213" s="90">
        <f t="shared" si="5"/>
        <v>0</v>
      </c>
      <c r="Q213" s="90">
        <f t="shared" si="5"/>
        <v>0</v>
      </c>
    </row>
    <row r="214" ht="15.75" customHeight="1">
      <c r="A214" s="56">
        <f>A150</f>
        <v>44882</v>
      </c>
      <c r="B214" s="44">
        <f t="shared" ref="B214:Q214" si="6">B178</f>
        <v>583</v>
      </c>
      <c r="C214" s="45">
        <f t="shared" si="6"/>
        <v>19.4</v>
      </c>
      <c r="D214" s="45">
        <f t="shared" si="6"/>
        <v>15.4</v>
      </c>
      <c r="E214" s="78">
        <f t="shared" si="6"/>
        <v>4</v>
      </c>
      <c r="F214" s="91">
        <f t="shared" si="6"/>
        <v>0</v>
      </c>
      <c r="G214" s="92">
        <f t="shared" si="6"/>
        <v>44</v>
      </c>
      <c r="H214" s="92">
        <f t="shared" si="6"/>
        <v>258</v>
      </c>
      <c r="I214" s="92">
        <f t="shared" si="6"/>
        <v>205</v>
      </c>
      <c r="J214" s="92">
        <f t="shared" si="6"/>
        <v>65</v>
      </c>
      <c r="K214" s="92">
        <f t="shared" si="6"/>
        <v>10</v>
      </c>
      <c r="L214" s="92">
        <f t="shared" si="6"/>
        <v>1</v>
      </c>
      <c r="M214" s="92">
        <f t="shared" si="6"/>
        <v>0</v>
      </c>
      <c r="N214" s="92">
        <f t="shared" si="6"/>
        <v>0</v>
      </c>
      <c r="O214" s="92">
        <f t="shared" si="6"/>
        <v>0</v>
      </c>
      <c r="P214" s="92">
        <f t="shared" si="6"/>
        <v>0</v>
      </c>
      <c r="Q214" s="92">
        <f t="shared" si="6"/>
        <v>0</v>
      </c>
    </row>
    <row r="215" ht="15.75" customHeight="1">
      <c r="A215" s="55">
        <f>A179</f>
        <v>44883</v>
      </c>
      <c r="B215" s="41">
        <f t="shared" ref="B215:Q215" si="7">B207</f>
        <v>682</v>
      </c>
      <c r="C215" s="42">
        <f t="shared" si="7"/>
        <v>19.7</v>
      </c>
      <c r="D215" s="42">
        <f t="shared" si="7"/>
        <v>15.8</v>
      </c>
      <c r="E215" s="76">
        <f t="shared" si="7"/>
        <v>4.3</v>
      </c>
      <c r="F215" s="89">
        <f t="shared" si="7"/>
        <v>2</v>
      </c>
      <c r="G215" s="90">
        <f t="shared" si="7"/>
        <v>37</v>
      </c>
      <c r="H215" s="90">
        <f t="shared" si="7"/>
        <v>273</v>
      </c>
      <c r="I215" s="90">
        <f t="shared" si="7"/>
        <v>278</v>
      </c>
      <c r="J215" s="90">
        <f t="shared" si="7"/>
        <v>76</v>
      </c>
      <c r="K215" s="90">
        <f t="shared" si="7"/>
        <v>11</v>
      </c>
      <c r="L215" s="90">
        <f t="shared" si="7"/>
        <v>3</v>
      </c>
      <c r="M215" s="90">
        <f t="shared" si="7"/>
        <v>1</v>
      </c>
      <c r="N215" s="90">
        <f t="shared" si="7"/>
        <v>1</v>
      </c>
      <c r="O215" s="90">
        <f t="shared" si="7"/>
        <v>0</v>
      </c>
      <c r="P215" s="90">
        <f t="shared" si="7"/>
        <v>0</v>
      </c>
      <c r="Q215" s="90">
        <f t="shared" si="7"/>
        <v>0</v>
      </c>
    </row>
    <row r="216" ht="15.75" customHeight="1">
      <c r="A216" s="93" t="s">
        <v>6</v>
      </c>
      <c r="B216" s="44"/>
      <c r="C216" s="45"/>
      <c r="D216" s="45"/>
      <c r="E216" s="78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</row>
    <row r="217" ht="15.75" customHeight="1">
      <c r="A217" s="60" t="s">
        <v>62</v>
      </c>
      <c r="B217" s="61">
        <f>SUM(B209:B215)</f>
        <v>4005</v>
      </c>
      <c r="C217" s="94">
        <v>19.3</v>
      </c>
      <c r="D217" s="94">
        <v>15.3</v>
      </c>
      <c r="E217" s="95">
        <v>4.1</v>
      </c>
      <c r="F217" s="61">
        <f t="shared" ref="F217:Q217" si="8">SUM(F209:F215)</f>
        <v>4</v>
      </c>
      <c r="G217" s="61">
        <f t="shared" si="8"/>
        <v>301</v>
      </c>
      <c r="H217" s="61">
        <f t="shared" si="8"/>
        <v>1744</v>
      </c>
      <c r="I217" s="61">
        <f t="shared" si="8"/>
        <v>1469</v>
      </c>
      <c r="J217" s="61">
        <f t="shared" si="8"/>
        <v>412</v>
      </c>
      <c r="K217" s="61">
        <f t="shared" si="8"/>
        <v>68</v>
      </c>
      <c r="L217" s="61">
        <f t="shared" si="8"/>
        <v>5</v>
      </c>
      <c r="M217" s="61">
        <f t="shared" si="8"/>
        <v>1</v>
      </c>
      <c r="N217" s="61">
        <f t="shared" si="8"/>
        <v>1</v>
      </c>
      <c r="O217" s="61">
        <f t="shared" si="8"/>
        <v>0</v>
      </c>
      <c r="P217" s="61">
        <f t="shared" si="8"/>
        <v>0</v>
      </c>
      <c r="Q217" s="61">
        <f t="shared" si="8"/>
        <v>0</v>
      </c>
      <c r="R217" s="63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C92:D92"/>
    <mergeCell ref="E92:F92"/>
    <mergeCell ref="G92:H92"/>
    <mergeCell ref="I92:J92"/>
    <mergeCell ref="K92:L92"/>
    <mergeCell ref="M92:N92"/>
    <mergeCell ref="O92:P92"/>
    <mergeCell ref="A92:B92"/>
    <mergeCell ref="A121:B121"/>
    <mergeCell ref="C121:D121"/>
    <mergeCell ref="E121:F121"/>
    <mergeCell ref="G121:H121"/>
    <mergeCell ref="I121:J121"/>
    <mergeCell ref="K121:L121"/>
    <mergeCell ref="C150:D150"/>
    <mergeCell ref="E150:F150"/>
    <mergeCell ref="G150:H150"/>
    <mergeCell ref="I150:J150"/>
    <mergeCell ref="K150:L150"/>
    <mergeCell ref="M150:N150"/>
    <mergeCell ref="O150:P150"/>
    <mergeCell ref="A150:B150"/>
    <mergeCell ref="A179:B179"/>
    <mergeCell ref="C179:D179"/>
    <mergeCell ref="E179:F179"/>
    <mergeCell ref="G179:H179"/>
    <mergeCell ref="I179:J179"/>
    <mergeCell ref="K179:L179"/>
    <mergeCell ref="A208:Q208"/>
    <mergeCell ref="K5:L5"/>
    <mergeCell ref="M5:N5"/>
    <mergeCell ref="O5:P5"/>
    <mergeCell ref="A3:A4"/>
    <mergeCell ref="B3:B4"/>
    <mergeCell ref="A5:B5"/>
    <mergeCell ref="C5:D5"/>
    <mergeCell ref="E5:F5"/>
    <mergeCell ref="G5:H5"/>
    <mergeCell ref="I5:J5"/>
    <mergeCell ref="C34:D34"/>
    <mergeCell ref="E34:F34"/>
    <mergeCell ref="G34:H34"/>
    <mergeCell ref="I34:J34"/>
    <mergeCell ref="K34:L34"/>
    <mergeCell ref="M34:N34"/>
    <mergeCell ref="O34:P34"/>
    <mergeCell ref="M63:N63"/>
    <mergeCell ref="O63:P63"/>
    <mergeCell ref="A34:B34"/>
    <mergeCell ref="A63:B63"/>
    <mergeCell ref="C63:D63"/>
    <mergeCell ref="E63:F63"/>
    <mergeCell ref="G63:H63"/>
    <mergeCell ref="I63:J63"/>
    <mergeCell ref="K63:L63"/>
    <mergeCell ref="M121:N121"/>
    <mergeCell ref="O121:P121"/>
    <mergeCell ref="M179:N179"/>
    <mergeCell ref="O179:P179"/>
  </mergeCells>
  <conditionalFormatting sqref="A6:A17">
    <cfRule type="expression" dxfId="0" priority="1" stopIfTrue="1">
      <formula>$B6=MAX($B$6:$B$17)</formula>
    </cfRule>
  </conditionalFormatting>
  <conditionalFormatting sqref="A6:A17">
    <cfRule type="expression" dxfId="0" priority="2" stopIfTrue="1">
      <formula>$B6=MAX($B$6:$B$17)</formula>
    </cfRule>
  </conditionalFormatting>
  <conditionalFormatting sqref="A6:A17">
    <cfRule type="expression" dxfId="2" priority="3">
      <formula>$B6= MAX($B$35:$B$46)</formula>
    </cfRule>
  </conditionalFormatting>
  <conditionalFormatting sqref="A18">
    <cfRule type="expression" dxfId="0" priority="4" stopIfTrue="1">
      <formula>$B18= MAX($B$18:$B$29)</formula>
    </cfRule>
  </conditionalFormatting>
  <conditionalFormatting sqref="A19:A29">
    <cfRule type="expression" dxfId="0" priority="5" stopIfTrue="1">
      <formula>$B19= MAX($B$18:$B$29)</formula>
    </cfRule>
  </conditionalFormatting>
  <conditionalFormatting sqref="A64:A75">
    <cfRule type="expression" dxfId="0" priority="6" stopIfTrue="1">
      <formula>$B64=MAX($B$64:$B$75)</formula>
    </cfRule>
  </conditionalFormatting>
  <conditionalFormatting sqref="A76:A87">
    <cfRule type="expression" dxfId="1" priority="7">
      <formula>$B76=MAX($B$76:$B$87)</formula>
    </cfRule>
  </conditionalFormatting>
  <conditionalFormatting sqref="A93:A104">
    <cfRule type="expression" dxfId="0" priority="8" stopIfTrue="1">
      <formula>$B93=MAX($B$93:$B$104)</formula>
    </cfRule>
  </conditionalFormatting>
  <conditionalFormatting sqref="A105:A116">
    <cfRule type="expression" dxfId="1" priority="9">
      <formula>$B105=MAX($B$105:$B$116)</formula>
    </cfRule>
  </conditionalFormatting>
  <conditionalFormatting sqref="A122:A133">
    <cfRule type="expression" dxfId="0" priority="10" stopIfTrue="1">
      <formula>$B122=MAX($B$122:$B$133)</formula>
    </cfRule>
  </conditionalFormatting>
  <conditionalFormatting sqref="A134:A145">
    <cfRule type="expression" dxfId="1" priority="11">
      <formula>$B134=MAX($B$134:$B$145)</formula>
    </cfRule>
  </conditionalFormatting>
  <conditionalFormatting sqref="A151:A160">
    <cfRule type="expression" dxfId="0" priority="12" stopIfTrue="1">
      <formula>$B151=MAX($B$151:$B$162)</formula>
    </cfRule>
  </conditionalFormatting>
  <conditionalFormatting sqref="A174">
    <cfRule type="expression" dxfId="1" priority="13">
      <formula>$B174=MAX($B$163:$B$174)</formula>
    </cfRule>
  </conditionalFormatting>
  <conditionalFormatting sqref="A161:A162">
    <cfRule type="expression" dxfId="0" priority="14" stopIfTrue="1">
      <formula>$B161=MAX($B$151:$B$162)</formula>
    </cfRule>
  </conditionalFormatting>
  <conditionalFormatting sqref="A180:A191">
    <cfRule type="expression" dxfId="0" priority="15" stopIfTrue="1">
      <formula>$B180=MAX($B$180:$B$191)</formula>
    </cfRule>
  </conditionalFormatting>
  <conditionalFormatting sqref="A192:A197">
    <cfRule type="expression" dxfId="1" priority="16">
      <formula>$B192=MAX($B$192:$B$203)</formula>
    </cfRule>
  </conditionalFormatting>
  <conditionalFormatting sqref="A163:A173">
    <cfRule type="expression" dxfId="0" priority="17" stopIfTrue="1">
      <formula>$B163=MAX($B$151:$B$162)</formula>
    </cfRule>
  </conditionalFormatting>
  <conditionalFormatting sqref="A35:A46">
    <cfRule type="expression" dxfId="0" priority="18" stopIfTrue="1">
      <formula>$B35=MAX($B$64:$B$75)</formula>
    </cfRule>
  </conditionalFormatting>
  <conditionalFormatting sqref="A47:A58">
    <cfRule type="expression" dxfId="1" priority="19">
      <formula>$B47=MAX($B$76:$B$87)</formula>
    </cfRule>
  </conditionalFormatting>
  <conditionalFormatting sqref="A198:A203">
    <cfRule type="expression" dxfId="1" priority="20">
      <formula>$B198=MAX($B$192:$B$203)</formula>
    </cfRule>
  </conditionalFormatting>
  <printOptions/>
  <pageMargins bottom="0.75" footer="0.0" header="0.0" left="0.25" right="0.25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0" width="14.0"/>
    <col customWidth="1" hidden="1" min="11" max="11" width="8.71"/>
    <col customWidth="1" min="12" max="26" width="8.71"/>
  </cols>
  <sheetData>
    <row r="1">
      <c r="A1" s="96"/>
      <c r="B1" s="96"/>
      <c r="C1" s="97"/>
      <c r="D1" s="97"/>
      <c r="E1" s="33" t="str">
        <f>Speed1!I1</f>
        <v>Site No : 22445-6</v>
      </c>
      <c r="F1" s="33"/>
      <c r="G1" s="33"/>
      <c r="H1" s="72"/>
      <c r="I1" s="96"/>
      <c r="J1" s="98" t="str">
        <f>Speed1!Q1</f>
        <v>DE BEAUVOIR ROAD, NORTH OF BUCKINGHAM ROAD</v>
      </c>
    </row>
    <row r="2">
      <c r="A2" s="33"/>
      <c r="B2" s="34"/>
      <c r="C2" s="7"/>
      <c r="D2" s="33"/>
      <c r="E2" s="3" t="str">
        <f>Speed1!I2</f>
        <v>Channel: Northbound</v>
      </c>
      <c r="F2" s="33"/>
      <c r="G2" s="33"/>
      <c r="H2" s="96"/>
      <c r="I2" s="96"/>
      <c r="J2" s="96"/>
    </row>
    <row r="3" ht="34.5" customHeight="1">
      <c r="A3" s="99" t="s">
        <v>18</v>
      </c>
      <c r="B3" s="100">
        <f t="shared" ref="B3:H3" si="1">+B4</f>
        <v>44877</v>
      </c>
      <c r="C3" s="100">
        <f t="shared" si="1"/>
        <v>44878</v>
      </c>
      <c r="D3" s="100">
        <f t="shared" si="1"/>
        <v>44879</v>
      </c>
      <c r="E3" s="100">
        <f t="shared" si="1"/>
        <v>44880</v>
      </c>
      <c r="F3" s="100">
        <f t="shared" si="1"/>
        <v>44881</v>
      </c>
      <c r="G3" s="100">
        <f t="shared" si="1"/>
        <v>44882</v>
      </c>
      <c r="H3" s="100">
        <f t="shared" si="1"/>
        <v>44883</v>
      </c>
      <c r="I3" s="72" t="s">
        <v>82</v>
      </c>
      <c r="J3" s="72" t="s">
        <v>83</v>
      </c>
    </row>
    <row r="4">
      <c r="A4" s="37"/>
      <c r="B4" s="101">
        <f>+'Speed Summary'!E5</f>
        <v>44877</v>
      </c>
      <c r="C4" s="101">
        <f t="shared" ref="C4:H4" si="2">+B4+1</f>
        <v>44878</v>
      </c>
      <c r="D4" s="101">
        <f t="shared" si="2"/>
        <v>44879</v>
      </c>
      <c r="E4" s="101">
        <f t="shared" si="2"/>
        <v>44880</v>
      </c>
      <c r="F4" s="101">
        <f t="shared" si="2"/>
        <v>44881</v>
      </c>
      <c r="G4" s="101">
        <f t="shared" si="2"/>
        <v>44882</v>
      </c>
      <c r="H4" s="101">
        <f t="shared" si="2"/>
        <v>44883</v>
      </c>
      <c r="I4" s="101" t="s">
        <v>84</v>
      </c>
      <c r="J4" s="101" t="s">
        <v>84</v>
      </c>
    </row>
    <row r="5">
      <c r="A5" s="102"/>
      <c r="B5" s="103"/>
      <c r="C5" s="104"/>
      <c r="D5" s="104"/>
      <c r="E5" s="104"/>
      <c r="F5" s="104"/>
      <c r="G5" s="104"/>
      <c r="H5" s="104"/>
      <c r="I5" s="104"/>
      <c r="J5" s="104"/>
    </row>
    <row r="6">
      <c r="A6" s="40">
        <v>0.0</v>
      </c>
      <c r="B6" s="90">
        <f>Speed1!B6</f>
        <v>18</v>
      </c>
      <c r="C6" s="90">
        <f>Speed1!B35</f>
        <v>17</v>
      </c>
      <c r="D6" s="90">
        <f>Speed1!B64</f>
        <v>5</v>
      </c>
      <c r="E6" s="90">
        <f>Speed1!B93</f>
        <v>9</v>
      </c>
      <c r="F6" s="90">
        <f>Speed1!B122</f>
        <v>0</v>
      </c>
      <c r="G6" s="90">
        <f>Speed1!B151</f>
        <v>8</v>
      </c>
      <c r="H6" s="90">
        <f>Speed1!B180</f>
        <v>8</v>
      </c>
      <c r="I6" s="90">
        <f t="shared" ref="I6:I33" si="3">SUM(D6:H6)/5</f>
        <v>6</v>
      </c>
      <c r="J6" s="90">
        <f t="shared" ref="J6:J33" si="4">SUM(B6:H6)/7</f>
        <v>9.285714286</v>
      </c>
      <c r="K6" s="105">
        <v>0.0</v>
      </c>
    </row>
    <row r="7">
      <c r="A7" s="106">
        <v>0.041666666666666664</v>
      </c>
      <c r="B7" s="92">
        <f>Speed1!B7</f>
        <v>12</v>
      </c>
      <c r="C7" s="92">
        <f>Speed1!B36</f>
        <v>9</v>
      </c>
      <c r="D7" s="92">
        <f>Speed1!B65</f>
        <v>3</v>
      </c>
      <c r="E7" s="92">
        <f>Speed1!B94</f>
        <v>4</v>
      </c>
      <c r="F7" s="92">
        <f>Speed1!B123</f>
        <v>1</v>
      </c>
      <c r="G7" s="92">
        <f>Speed1!B152</f>
        <v>3</v>
      </c>
      <c r="H7" s="92">
        <f>Speed1!B181</f>
        <v>9</v>
      </c>
      <c r="I7" s="92">
        <f t="shared" si="3"/>
        <v>4</v>
      </c>
      <c r="J7" s="92">
        <f t="shared" si="4"/>
        <v>5.857142857</v>
      </c>
      <c r="K7" s="105">
        <v>0.041666666666666664</v>
      </c>
    </row>
    <row r="8">
      <c r="A8" s="40">
        <v>0.08333333333333333</v>
      </c>
      <c r="B8" s="90">
        <f>Speed1!B8</f>
        <v>16</v>
      </c>
      <c r="C8" s="90">
        <f>Speed1!B37</f>
        <v>16</v>
      </c>
      <c r="D8" s="90">
        <f>Speed1!B66</f>
        <v>1</v>
      </c>
      <c r="E8" s="90">
        <f>Speed1!B95</f>
        <v>2</v>
      </c>
      <c r="F8" s="90">
        <f>Speed1!B124</f>
        <v>3</v>
      </c>
      <c r="G8" s="90">
        <f>Speed1!B153</f>
        <v>1</v>
      </c>
      <c r="H8" s="90">
        <f>Speed1!B182</f>
        <v>1</v>
      </c>
      <c r="I8" s="90">
        <f t="shared" si="3"/>
        <v>1.6</v>
      </c>
      <c r="J8" s="90">
        <f t="shared" si="4"/>
        <v>5.714285714</v>
      </c>
      <c r="K8" s="105">
        <v>0.08333333333333333</v>
      </c>
    </row>
    <row r="9">
      <c r="A9" s="106">
        <v>0.125</v>
      </c>
      <c r="B9" s="92">
        <f>Speed1!B9</f>
        <v>11</v>
      </c>
      <c r="C9" s="92">
        <f>Speed1!B38</f>
        <v>12</v>
      </c>
      <c r="D9" s="92">
        <f>Speed1!B67</f>
        <v>1</v>
      </c>
      <c r="E9" s="92">
        <f>Speed1!B96</f>
        <v>2</v>
      </c>
      <c r="F9" s="92">
        <f>Speed1!B125</f>
        <v>3</v>
      </c>
      <c r="G9" s="92">
        <f>Speed1!B154</f>
        <v>2</v>
      </c>
      <c r="H9" s="92">
        <f>Speed1!B183</f>
        <v>2</v>
      </c>
      <c r="I9" s="92">
        <f t="shared" si="3"/>
        <v>2</v>
      </c>
      <c r="J9" s="92">
        <f t="shared" si="4"/>
        <v>4.714285714</v>
      </c>
      <c r="K9" s="105">
        <v>0.125</v>
      </c>
    </row>
    <row r="10">
      <c r="A10" s="40">
        <v>0.16666666666666666</v>
      </c>
      <c r="B10" s="90">
        <f>Speed1!B10</f>
        <v>6</v>
      </c>
      <c r="C10" s="90">
        <f>Speed1!B39</f>
        <v>10</v>
      </c>
      <c r="D10" s="90">
        <f>Speed1!B68</f>
        <v>3</v>
      </c>
      <c r="E10" s="90">
        <f>Speed1!B97</f>
        <v>1</v>
      </c>
      <c r="F10" s="90">
        <f>Speed1!B126</f>
        <v>0</v>
      </c>
      <c r="G10" s="90">
        <f>Speed1!B155</f>
        <v>2</v>
      </c>
      <c r="H10" s="90">
        <f>Speed1!B184</f>
        <v>2</v>
      </c>
      <c r="I10" s="90">
        <f t="shared" si="3"/>
        <v>1.6</v>
      </c>
      <c r="J10" s="90">
        <f t="shared" si="4"/>
        <v>3.428571429</v>
      </c>
      <c r="K10" s="105">
        <v>0.16666666666666666</v>
      </c>
    </row>
    <row r="11">
      <c r="A11" s="106">
        <v>0.20833333333333334</v>
      </c>
      <c r="B11" s="92">
        <f>Speed1!B11</f>
        <v>4</v>
      </c>
      <c r="C11" s="92">
        <f>Speed1!B40</f>
        <v>4</v>
      </c>
      <c r="D11" s="92">
        <f>Speed1!B69</f>
        <v>1</v>
      </c>
      <c r="E11" s="92">
        <f>Speed1!B98</f>
        <v>6</v>
      </c>
      <c r="F11" s="92">
        <f>Speed1!B127</f>
        <v>4</v>
      </c>
      <c r="G11" s="92">
        <f>Speed1!B156</f>
        <v>2</v>
      </c>
      <c r="H11" s="92">
        <f>Speed1!B185</f>
        <v>2</v>
      </c>
      <c r="I11" s="92">
        <f t="shared" si="3"/>
        <v>3</v>
      </c>
      <c r="J11" s="92">
        <f t="shared" si="4"/>
        <v>3.285714286</v>
      </c>
      <c r="K11" s="105">
        <v>0.20833333333333334</v>
      </c>
    </row>
    <row r="12">
      <c r="A12" s="40">
        <v>0.25</v>
      </c>
      <c r="B12" s="90">
        <f>Speed1!B12</f>
        <v>5</v>
      </c>
      <c r="C12" s="90">
        <f>Speed1!B41</f>
        <v>4</v>
      </c>
      <c r="D12" s="90">
        <f>Speed1!B70</f>
        <v>6</v>
      </c>
      <c r="E12" s="90">
        <f>Speed1!B99</f>
        <v>9</v>
      </c>
      <c r="F12" s="90">
        <f>Speed1!B128</f>
        <v>9</v>
      </c>
      <c r="G12" s="90">
        <f>Speed1!B157</f>
        <v>9</v>
      </c>
      <c r="H12" s="90">
        <f>Speed1!B186</f>
        <v>6</v>
      </c>
      <c r="I12" s="90">
        <f t="shared" si="3"/>
        <v>7.8</v>
      </c>
      <c r="J12" s="90">
        <f t="shared" si="4"/>
        <v>6.857142857</v>
      </c>
      <c r="K12" s="105">
        <v>0.25</v>
      </c>
    </row>
    <row r="13">
      <c r="A13" s="106">
        <v>0.2916666666666667</v>
      </c>
      <c r="B13" s="92">
        <f>Speed1!B13</f>
        <v>5</v>
      </c>
      <c r="C13" s="92">
        <f>Speed1!B42</f>
        <v>4</v>
      </c>
      <c r="D13" s="92">
        <f>Speed1!B71</f>
        <v>15</v>
      </c>
      <c r="E13" s="92">
        <f>Speed1!B100</f>
        <v>11</v>
      </c>
      <c r="F13" s="92">
        <f>Speed1!B129</f>
        <v>18</v>
      </c>
      <c r="G13" s="92">
        <f>Speed1!B158</f>
        <v>20</v>
      </c>
      <c r="H13" s="92">
        <f>Speed1!B187</f>
        <v>16</v>
      </c>
      <c r="I13" s="92">
        <f t="shared" si="3"/>
        <v>16</v>
      </c>
      <c r="J13" s="92">
        <f t="shared" si="4"/>
        <v>12.71428571</v>
      </c>
      <c r="K13" s="105">
        <v>0.2916666666666667</v>
      </c>
    </row>
    <row r="14">
      <c r="A14" s="40">
        <v>0.3333333333333333</v>
      </c>
      <c r="B14" s="90">
        <f>Speed1!B14</f>
        <v>11</v>
      </c>
      <c r="C14" s="90">
        <f>Speed1!B43</f>
        <v>4</v>
      </c>
      <c r="D14" s="90">
        <f>Speed1!B72</f>
        <v>39</v>
      </c>
      <c r="E14" s="90">
        <f>Speed1!B101</f>
        <v>36</v>
      </c>
      <c r="F14" s="90">
        <f>Speed1!B130</f>
        <v>34</v>
      </c>
      <c r="G14" s="90">
        <f>Speed1!B159</f>
        <v>37</v>
      </c>
      <c r="H14" s="90">
        <f>Speed1!B188</f>
        <v>20</v>
      </c>
      <c r="I14" s="90">
        <f t="shared" si="3"/>
        <v>33.2</v>
      </c>
      <c r="J14" s="90">
        <f t="shared" si="4"/>
        <v>25.85714286</v>
      </c>
      <c r="K14" s="105">
        <v>0.3333333333333333</v>
      </c>
    </row>
    <row r="15">
      <c r="A15" s="106">
        <v>0.375</v>
      </c>
      <c r="B15" s="92">
        <f>Speed1!B15</f>
        <v>38</v>
      </c>
      <c r="C15" s="92">
        <f>Speed1!B44</f>
        <v>38</v>
      </c>
      <c r="D15" s="92">
        <f>Speed1!B73</f>
        <v>31</v>
      </c>
      <c r="E15" s="92">
        <f>Speed1!B102</f>
        <v>24</v>
      </c>
      <c r="F15" s="92">
        <f>Speed1!B131</f>
        <v>29</v>
      </c>
      <c r="G15" s="92">
        <f>Speed1!B160</f>
        <v>25</v>
      </c>
      <c r="H15" s="92">
        <f>Speed1!B189</f>
        <v>37</v>
      </c>
      <c r="I15" s="92">
        <f t="shared" si="3"/>
        <v>29.2</v>
      </c>
      <c r="J15" s="92">
        <f t="shared" si="4"/>
        <v>31.71428571</v>
      </c>
      <c r="K15" s="105">
        <v>0.375</v>
      </c>
    </row>
    <row r="16">
      <c r="A16" s="40">
        <v>0.4166666666666667</v>
      </c>
      <c r="B16" s="90">
        <f>Speed1!B16</f>
        <v>27</v>
      </c>
      <c r="C16" s="90">
        <f>Speed1!B45</f>
        <v>15</v>
      </c>
      <c r="D16" s="90">
        <f>Speed1!B74</f>
        <v>23</v>
      </c>
      <c r="E16" s="90">
        <f>Speed1!B103</f>
        <v>25</v>
      </c>
      <c r="F16" s="90">
        <f>Speed1!B132</f>
        <v>29</v>
      </c>
      <c r="G16" s="90">
        <f>Speed1!B161</f>
        <v>27</v>
      </c>
      <c r="H16" s="90">
        <f>Speed1!B190</f>
        <v>28</v>
      </c>
      <c r="I16" s="90">
        <f t="shared" si="3"/>
        <v>26.4</v>
      </c>
      <c r="J16" s="90">
        <f t="shared" si="4"/>
        <v>24.85714286</v>
      </c>
      <c r="K16" s="105">
        <v>0.4166666666666667</v>
      </c>
    </row>
    <row r="17">
      <c r="A17" s="106">
        <v>0.4583333333333333</v>
      </c>
      <c r="B17" s="92">
        <f>Speed1!B17</f>
        <v>36</v>
      </c>
      <c r="C17" s="92">
        <f>Speed1!B46</f>
        <v>12</v>
      </c>
      <c r="D17" s="92">
        <f>Speed1!B75</f>
        <v>21</v>
      </c>
      <c r="E17" s="92">
        <f>Speed1!B104</f>
        <v>23</v>
      </c>
      <c r="F17" s="92">
        <f>Speed1!B133</f>
        <v>24</v>
      </c>
      <c r="G17" s="92">
        <f>Speed1!B162</f>
        <v>25</v>
      </c>
      <c r="H17" s="92">
        <f>Speed1!B191</f>
        <v>38</v>
      </c>
      <c r="I17" s="92">
        <f t="shared" si="3"/>
        <v>26.2</v>
      </c>
      <c r="J17" s="92">
        <f t="shared" si="4"/>
        <v>25.57142857</v>
      </c>
      <c r="K17" s="105">
        <v>0.4583333333333333</v>
      </c>
    </row>
    <row r="18">
      <c r="A18" s="40">
        <v>0.5</v>
      </c>
      <c r="B18" s="90">
        <f>Speed1!B18</f>
        <v>39</v>
      </c>
      <c r="C18" s="90">
        <f>Speed1!B47</f>
        <v>29</v>
      </c>
      <c r="D18" s="90">
        <f>Speed1!B76</f>
        <v>39</v>
      </c>
      <c r="E18" s="90">
        <f>Speed1!B105</f>
        <v>31</v>
      </c>
      <c r="F18" s="90">
        <f>Speed1!B134</f>
        <v>35</v>
      </c>
      <c r="G18" s="90">
        <f>Speed1!B163</f>
        <v>33</v>
      </c>
      <c r="H18" s="90">
        <f>Speed1!B192</f>
        <v>29</v>
      </c>
      <c r="I18" s="90">
        <f t="shared" si="3"/>
        <v>33.4</v>
      </c>
      <c r="J18" s="90">
        <f t="shared" si="4"/>
        <v>33.57142857</v>
      </c>
      <c r="K18" s="105">
        <v>0.5</v>
      </c>
    </row>
    <row r="19">
      <c r="A19" s="106">
        <v>0.5416666666666666</v>
      </c>
      <c r="B19" s="92">
        <f>Speed1!B19</f>
        <v>51</v>
      </c>
      <c r="C19" s="92">
        <f>Speed1!B48</f>
        <v>33</v>
      </c>
      <c r="D19" s="92">
        <f>Speed1!B77</f>
        <v>23</v>
      </c>
      <c r="E19" s="92">
        <f>Speed1!B106</f>
        <v>25</v>
      </c>
      <c r="F19" s="92">
        <f>Speed1!B135</f>
        <v>31</v>
      </c>
      <c r="G19" s="92">
        <f>Speed1!B164</f>
        <v>40</v>
      </c>
      <c r="H19" s="92">
        <f>Speed1!B193</f>
        <v>22</v>
      </c>
      <c r="I19" s="92">
        <f t="shared" si="3"/>
        <v>28.2</v>
      </c>
      <c r="J19" s="92">
        <f t="shared" si="4"/>
        <v>32.14285714</v>
      </c>
      <c r="K19" s="105">
        <v>0.5416666666666666</v>
      </c>
    </row>
    <row r="20">
      <c r="A20" s="40">
        <v>0.5833333333333334</v>
      </c>
      <c r="B20" s="90">
        <f>Speed1!B20</f>
        <v>25</v>
      </c>
      <c r="C20" s="90">
        <f>Speed1!B49</f>
        <v>28</v>
      </c>
      <c r="D20" s="90">
        <f>Speed1!B78</f>
        <v>30</v>
      </c>
      <c r="E20" s="90">
        <f>Speed1!B107</f>
        <v>32</v>
      </c>
      <c r="F20" s="90">
        <f>Speed1!B136</f>
        <v>26</v>
      </c>
      <c r="G20" s="90">
        <f>Speed1!B165</f>
        <v>33</v>
      </c>
      <c r="H20" s="90">
        <f>Speed1!B194</f>
        <v>48</v>
      </c>
      <c r="I20" s="90">
        <f t="shared" si="3"/>
        <v>33.8</v>
      </c>
      <c r="J20" s="90">
        <f t="shared" si="4"/>
        <v>31.71428571</v>
      </c>
      <c r="K20" s="105">
        <v>0.5833333333333334</v>
      </c>
    </row>
    <row r="21" ht="15.75" customHeight="1">
      <c r="A21" s="106">
        <v>0.625</v>
      </c>
      <c r="B21" s="92">
        <f>Speed1!B21</f>
        <v>32</v>
      </c>
      <c r="C21" s="92">
        <f>Speed1!B50</f>
        <v>30</v>
      </c>
      <c r="D21" s="92">
        <f>Speed1!B79</f>
        <v>53</v>
      </c>
      <c r="E21" s="92">
        <f>Speed1!B108</f>
        <v>42</v>
      </c>
      <c r="F21" s="92">
        <f>Speed1!B137</f>
        <v>44</v>
      </c>
      <c r="G21" s="92">
        <f>Speed1!B166</f>
        <v>44</v>
      </c>
      <c r="H21" s="92">
        <f>Speed1!B195</f>
        <v>58</v>
      </c>
      <c r="I21" s="92">
        <f t="shared" si="3"/>
        <v>48.2</v>
      </c>
      <c r="J21" s="92">
        <f t="shared" si="4"/>
        <v>43.28571429</v>
      </c>
      <c r="K21" s="105">
        <v>0.625</v>
      </c>
    </row>
    <row r="22" ht="15.75" customHeight="1">
      <c r="A22" s="40">
        <v>0.6666666666666666</v>
      </c>
      <c r="B22" s="90">
        <f>Speed1!B22</f>
        <v>37</v>
      </c>
      <c r="C22" s="90">
        <f>Speed1!B51</f>
        <v>37</v>
      </c>
      <c r="D22" s="90">
        <f>Speed1!B80</f>
        <v>35</v>
      </c>
      <c r="E22" s="90">
        <f>Speed1!B109</f>
        <v>47</v>
      </c>
      <c r="F22" s="90">
        <f>Speed1!B138</f>
        <v>47</v>
      </c>
      <c r="G22" s="90">
        <f>Speed1!B167</f>
        <v>48</v>
      </c>
      <c r="H22" s="90">
        <f>Speed1!B196</f>
        <v>82</v>
      </c>
      <c r="I22" s="90">
        <f t="shared" si="3"/>
        <v>51.8</v>
      </c>
      <c r="J22" s="90">
        <f t="shared" si="4"/>
        <v>47.57142857</v>
      </c>
      <c r="K22" s="105">
        <v>0.6666666666666666</v>
      </c>
    </row>
    <row r="23" ht="15.75" customHeight="1">
      <c r="A23" s="106">
        <v>0.7083333333333334</v>
      </c>
      <c r="B23" s="92">
        <f>Speed1!B23</f>
        <v>53</v>
      </c>
      <c r="C23" s="92">
        <f>Speed1!B52</f>
        <v>39</v>
      </c>
      <c r="D23" s="92">
        <f>Speed1!B81</f>
        <v>49</v>
      </c>
      <c r="E23" s="92">
        <f>Speed1!B110</f>
        <v>44</v>
      </c>
      <c r="F23" s="92">
        <f>Speed1!B139</f>
        <v>72</v>
      </c>
      <c r="G23" s="92">
        <f>Speed1!B168</f>
        <v>50</v>
      </c>
      <c r="H23" s="92">
        <f>Speed1!B197</f>
        <v>80</v>
      </c>
      <c r="I23" s="92">
        <f t="shared" si="3"/>
        <v>59</v>
      </c>
      <c r="J23" s="92">
        <f t="shared" si="4"/>
        <v>55.28571429</v>
      </c>
      <c r="K23" s="105">
        <v>0.7083333333333334</v>
      </c>
    </row>
    <row r="24" ht="15.75" customHeight="1">
      <c r="A24" s="40">
        <v>0.75</v>
      </c>
      <c r="B24" s="90">
        <f>Speed1!B24</f>
        <v>43</v>
      </c>
      <c r="C24" s="90">
        <f>Speed1!B53</f>
        <v>32</v>
      </c>
      <c r="D24" s="90">
        <f>Speed1!B82</f>
        <v>53</v>
      </c>
      <c r="E24" s="90">
        <f>Speed1!B111</f>
        <v>61</v>
      </c>
      <c r="F24" s="90">
        <f>Speed1!B140</f>
        <v>49</v>
      </c>
      <c r="G24" s="90">
        <f>Speed1!B169</f>
        <v>52</v>
      </c>
      <c r="H24" s="90">
        <f>Speed1!B198</f>
        <v>61</v>
      </c>
      <c r="I24" s="90">
        <f t="shared" si="3"/>
        <v>55.2</v>
      </c>
      <c r="J24" s="90">
        <f t="shared" si="4"/>
        <v>50.14285714</v>
      </c>
      <c r="K24" s="105">
        <v>0.75</v>
      </c>
    </row>
    <row r="25" ht="15.75" customHeight="1">
      <c r="A25" s="106">
        <v>0.7916666666666666</v>
      </c>
      <c r="B25" s="92">
        <f>Speed1!B25</f>
        <v>52</v>
      </c>
      <c r="C25" s="92">
        <f>Speed1!B54</f>
        <v>22</v>
      </c>
      <c r="D25" s="92">
        <f>Speed1!B83</f>
        <v>62</v>
      </c>
      <c r="E25" s="92">
        <f>Speed1!B112</f>
        <v>37</v>
      </c>
      <c r="F25" s="92">
        <f>Speed1!B141</f>
        <v>36</v>
      </c>
      <c r="G25" s="92">
        <f>Speed1!B170</f>
        <v>49</v>
      </c>
      <c r="H25" s="92">
        <f>Speed1!B199</f>
        <v>26</v>
      </c>
      <c r="I25" s="92">
        <f t="shared" si="3"/>
        <v>42</v>
      </c>
      <c r="J25" s="92">
        <f t="shared" si="4"/>
        <v>40.57142857</v>
      </c>
      <c r="K25" s="105">
        <v>0.7916666666666666</v>
      </c>
    </row>
    <row r="26" ht="15.75" customHeight="1">
      <c r="A26" s="40">
        <v>0.8333333333333334</v>
      </c>
      <c r="B26" s="90">
        <f>Speed1!B26</f>
        <v>43</v>
      </c>
      <c r="C26" s="90">
        <f>Speed1!B55</f>
        <v>11</v>
      </c>
      <c r="D26" s="90">
        <f>Speed1!B84</f>
        <v>22</v>
      </c>
      <c r="E26" s="90">
        <f>Speed1!B113</f>
        <v>24</v>
      </c>
      <c r="F26" s="90">
        <f>Speed1!B142</f>
        <v>24</v>
      </c>
      <c r="G26" s="90">
        <f>Speed1!B171</f>
        <v>19</v>
      </c>
      <c r="H26" s="90">
        <f>Speed1!B200</f>
        <v>32</v>
      </c>
      <c r="I26" s="90">
        <f t="shared" si="3"/>
        <v>24.2</v>
      </c>
      <c r="J26" s="90">
        <f t="shared" si="4"/>
        <v>25</v>
      </c>
      <c r="K26" s="105">
        <v>0.8333333333333334</v>
      </c>
    </row>
    <row r="27" ht="15.75" customHeight="1">
      <c r="A27" s="106">
        <v>0.875</v>
      </c>
      <c r="B27" s="92">
        <f>Speed1!B27</f>
        <v>21</v>
      </c>
      <c r="C27" s="92">
        <f>Speed1!B56</f>
        <v>22</v>
      </c>
      <c r="D27" s="92">
        <f>Speed1!B85</f>
        <v>22</v>
      </c>
      <c r="E27" s="92">
        <f>Speed1!B114</f>
        <v>21</v>
      </c>
      <c r="F27" s="92">
        <f>Speed1!B143</f>
        <v>17</v>
      </c>
      <c r="G27" s="92">
        <f>Speed1!B172</f>
        <v>20</v>
      </c>
      <c r="H27" s="92">
        <f>Speed1!B201</f>
        <v>26</v>
      </c>
      <c r="I27" s="92">
        <f t="shared" si="3"/>
        <v>21.2</v>
      </c>
      <c r="J27" s="92">
        <f t="shared" si="4"/>
        <v>21.28571429</v>
      </c>
      <c r="K27" s="105">
        <v>0.875</v>
      </c>
    </row>
    <row r="28" ht="15.75" customHeight="1">
      <c r="A28" s="40">
        <v>0.9166666666666666</v>
      </c>
      <c r="B28" s="90">
        <f>Speed1!B28</f>
        <v>23</v>
      </c>
      <c r="C28" s="90">
        <f>Speed1!B57</f>
        <v>12</v>
      </c>
      <c r="D28" s="90">
        <f>Speed1!B86</f>
        <v>10</v>
      </c>
      <c r="E28" s="90">
        <f>Speed1!B115</f>
        <v>20</v>
      </c>
      <c r="F28" s="90">
        <f>Speed1!B144</f>
        <v>13</v>
      </c>
      <c r="G28" s="90">
        <f>Speed1!B173</f>
        <v>18</v>
      </c>
      <c r="H28" s="90">
        <f>Speed1!B202</f>
        <v>17</v>
      </c>
      <c r="I28" s="90">
        <f t="shared" si="3"/>
        <v>15.6</v>
      </c>
      <c r="J28" s="90">
        <f t="shared" si="4"/>
        <v>16.14285714</v>
      </c>
      <c r="K28" s="105">
        <v>0.9166666666666666</v>
      </c>
    </row>
    <row r="29" ht="15.75" customHeight="1">
      <c r="A29" s="106">
        <v>0.9583333333333334</v>
      </c>
      <c r="B29" s="107">
        <f>Speed1!B29</f>
        <v>26</v>
      </c>
      <c r="C29" s="107">
        <f>Speed1!B58</f>
        <v>8</v>
      </c>
      <c r="D29" s="107">
        <f>Speed1!B87</f>
        <v>7</v>
      </c>
      <c r="E29" s="107">
        <f>Speed1!B116</f>
        <v>10</v>
      </c>
      <c r="F29" s="107">
        <f>Speed1!B145</f>
        <v>10</v>
      </c>
      <c r="G29" s="107">
        <f>Speed1!B174</f>
        <v>16</v>
      </c>
      <c r="H29" s="107">
        <f>Speed1!B203</f>
        <v>32</v>
      </c>
      <c r="I29" s="107">
        <f t="shared" si="3"/>
        <v>15</v>
      </c>
      <c r="J29" s="107">
        <f t="shared" si="4"/>
        <v>15.57142857</v>
      </c>
      <c r="K29" s="105">
        <v>0.9583333333333334</v>
      </c>
    </row>
    <row r="30" ht="15.75" customHeight="1">
      <c r="A30" s="48" t="s">
        <v>56</v>
      </c>
      <c r="B30" s="108">
        <f>Speed1!B30</f>
        <v>397</v>
      </c>
      <c r="C30" s="108">
        <f>Speed1!B59</f>
        <v>301</v>
      </c>
      <c r="D30" s="108">
        <f>Speed1!B88</f>
        <v>411</v>
      </c>
      <c r="E30" s="108">
        <f>Speed1!B117</f>
        <v>401</v>
      </c>
      <c r="F30" s="108">
        <f>Speed1!B146</f>
        <v>438</v>
      </c>
      <c r="G30" s="108">
        <f>Speed1!B175</f>
        <v>434</v>
      </c>
      <c r="H30" s="108">
        <f>Speed1!B204</f>
        <v>519</v>
      </c>
      <c r="I30" s="108">
        <f t="shared" si="3"/>
        <v>440.6</v>
      </c>
      <c r="J30" s="108">
        <f t="shared" si="4"/>
        <v>414.4285714</v>
      </c>
    </row>
    <row r="31" ht="15.75" customHeight="1">
      <c r="A31" s="49" t="s">
        <v>57</v>
      </c>
      <c r="B31" s="109">
        <f>Speed1!B31</f>
        <v>518</v>
      </c>
      <c r="C31" s="109">
        <f>Speed1!B60</f>
        <v>360</v>
      </c>
      <c r="D31" s="109">
        <f>Speed1!B89</f>
        <v>523</v>
      </c>
      <c r="E31" s="109">
        <f>Speed1!B118</f>
        <v>492</v>
      </c>
      <c r="F31" s="109">
        <f>Speed1!B147</f>
        <v>524</v>
      </c>
      <c r="G31" s="109">
        <f>Speed1!B176</f>
        <v>531</v>
      </c>
      <c r="H31" s="109">
        <f>Speed1!B205</f>
        <v>609</v>
      </c>
      <c r="I31" s="109">
        <f t="shared" si="3"/>
        <v>535.8</v>
      </c>
      <c r="J31" s="109">
        <f t="shared" si="4"/>
        <v>508.1428571</v>
      </c>
    </row>
    <row r="32" ht="15.75" customHeight="1">
      <c r="A32" s="50" t="s">
        <v>58</v>
      </c>
      <c r="B32" s="110">
        <f>Speed1!B32</f>
        <v>567</v>
      </c>
      <c r="C32" s="110">
        <f>Speed1!B61</f>
        <v>380</v>
      </c>
      <c r="D32" s="110">
        <f>Speed1!B90</f>
        <v>540</v>
      </c>
      <c r="E32" s="110">
        <f>Speed1!B119</f>
        <v>522</v>
      </c>
      <c r="F32" s="110">
        <f>Speed1!B148</f>
        <v>547</v>
      </c>
      <c r="G32" s="110">
        <f>Speed1!B177</f>
        <v>565</v>
      </c>
      <c r="H32" s="110">
        <f>Speed1!B206</f>
        <v>658</v>
      </c>
      <c r="I32" s="110">
        <f t="shared" si="3"/>
        <v>566.4</v>
      </c>
      <c r="J32" s="110">
        <f t="shared" si="4"/>
        <v>539.8571429</v>
      </c>
    </row>
    <row r="33" ht="15.75" customHeight="1">
      <c r="A33" s="51" t="s">
        <v>59</v>
      </c>
      <c r="B33" s="111">
        <f>Speed1!B33</f>
        <v>634</v>
      </c>
      <c r="C33" s="111">
        <f>Speed1!B62</f>
        <v>448</v>
      </c>
      <c r="D33" s="111">
        <f>Speed1!B91</f>
        <v>554</v>
      </c>
      <c r="E33" s="111">
        <f>Speed1!B120</f>
        <v>546</v>
      </c>
      <c r="F33" s="111">
        <f>Speed1!B149</f>
        <v>558</v>
      </c>
      <c r="G33" s="111">
        <f>Speed1!B178</f>
        <v>583</v>
      </c>
      <c r="H33" s="111">
        <f>Speed1!B207</f>
        <v>682</v>
      </c>
      <c r="I33" s="111">
        <f t="shared" si="3"/>
        <v>584.6</v>
      </c>
      <c r="J33" s="111">
        <f t="shared" si="4"/>
        <v>572.1428571</v>
      </c>
      <c r="K33" s="63"/>
    </row>
    <row r="34" ht="15.75" customHeight="1">
      <c r="A34" s="112" t="s">
        <v>85</v>
      </c>
      <c r="B34" s="113">
        <f>VLOOKUP(B35,B$6:$K$17,10,FALSE)</f>
        <v>0.375</v>
      </c>
      <c r="C34" s="113">
        <f>VLOOKUP(C35,C$6:$K$17,9,FALSE)</f>
        <v>0.375</v>
      </c>
      <c r="D34" s="113">
        <f>VLOOKUP(D35,D$6:$K$17,8,FALSE)</f>
        <v>0.3333333333</v>
      </c>
      <c r="E34" s="113">
        <f>VLOOKUP(E35,E$6:$K$17,7,FALSE)</f>
        <v>0.3333333333</v>
      </c>
      <c r="F34" s="113">
        <f>VLOOKUP(F35,F$6:$K$17,6,FALSE)</f>
        <v>0.3333333333</v>
      </c>
      <c r="G34" s="113">
        <f>VLOOKUP(G35,G$6:$K$17,5,FALSE)</f>
        <v>0.3333333333</v>
      </c>
      <c r="H34" s="113">
        <f>VLOOKUP(H35,H$6:$K$17,4,FALSE)</f>
        <v>0.4583333333</v>
      </c>
      <c r="I34" s="113" t="s">
        <v>60</v>
      </c>
      <c r="J34" s="113" t="s">
        <v>60</v>
      </c>
    </row>
    <row r="35" ht="15.75" customHeight="1">
      <c r="A35" s="114" t="s">
        <v>86</v>
      </c>
      <c r="B35" s="115">
        <f>MAX(ClassSum1!B6:B17)</f>
        <v>38</v>
      </c>
      <c r="C35" s="115">
        <f>MAX(ClassSum1!B35:B46)</f>
        <v>38</v>
      </c>
      <c r="D35" s="115">
        <f>MAX(ClassSum1!B64:B75)</f>
        <v>39</v>
      </c>
      <c r="E35" s="115">
        <f>MAX(ClassSum1!B93:B104)</f>
        <v>36</v>
      </c>
      <c r="F35" s="115">
        <f>MAX(ClassSum1!B122:B133)</f>
        <v>34</v>
      </c>
      <c r="G35" s="115">
        <f>MAX(ClassSum1!B151:B162)</f>
        <v>37</v>
      </c>
      <c r="H35" s="115">
        <f>MAX(ClassSum1!B180:B191)</f>
        <v>38</v>
      </c>
      <c r="I35" s="115">
        <f>SUM(D35:H35)/5</f>
        <v>36.8</v>
      </c>
      <c r="J35" s="115">
        <f>SUM(B35:H35)/7</f>
        <v>37.14285714</v>
      </c>
    </row>
    <row r="36" ht="15.75" customHeight="1">
      <c r="A36" s="112" t="s">
        <v>87</v>
      </c>
      <c r="B36" s="116">
        <f>VLOOKUP(B37,B$18:$K$29,10,FALSE)</f>
        <v>0.7083333333</v>
      </c>
      <c r="C36" s="116">
        <f>VLOOKUP(C37,C$18:$K$29,9,FALSE)</f>
        <v>0.7083333333</v>
      </c>
      <c r="D36" s="116">
        <f>VLOOKUP(D37,D$18:$K$29,8,FALSE)</f>
        <v>0.7916666667</v>
      </c>
      <c r="E36" s="116">
        <f>VLOOKUP(E37,E$18:$K$29,7,FALSE)</f>
        <v>0.75</v>
      </c>
      <c r="F36" s="113">
        <f>VLOOKUP(F37,F$18:$K$29,6,FALSE)</f>
        <v>0.7083333333</v>
      </c>
      <c r="G36" s="113">
        <f>VLOOKUP(G37,G$18:$K$29,5,FALSE)</f>
        <v>0.75</v>
      </c>
      <c r="H36" s="113">
        <f>VLOOKUP(H37,H$18:$K$29,4,FALSE)</f>
        <v>0.6666666667</v>
      </c>
      <c r="I36" s="113" t="s">
        <v>60</v>
      </c>
      <c r="J36" s="113" t="s">
        <v>60</v>
      </c>
    </row>
    <row r="37" ht="15.75" customHeight="1">
      <c r="A37" s="117" t="s">
        <v>86</v>
      </c>
      <c r="B37" s="118">
        <f>MAX(ClassSum1!B18:B29)</f>
        <v>53</v>
      </c>
      <c r="C37" s="118">
        <f>MAX(ClassSum1!B47:B58)</f>
        <v>39</v>
      </c>
      <c r="D37" s="118">
        <f>MAX(ClassSum1!B76:B87)</f>
        <v>62</v>
      </c>
      <c r="E37" s="118">
        <f>MAX(ClassSum1!B105:B116)</f>
        <v>61</v>
      </c>
      <c r="F37" s="118">
        <f>MAX(ClassSum1!B134:B145)</f>
        <v>72</v>
      </c>
      <c r="G37" s="118">
        <f>MAX(ClassSum1!B163:B174)</f>
        <v>52</v>
      </c>
      <c r="H37" s="118">
        <f>MAX(ClassSum1!B192:B203)</f>
        <v>82</v>
      </c>
      <c r="I37" s="118">
        <f>SUM(D37:H37)/5</f>
        <v>65.8</v>
      </c>
      <c r="J37" s="118">
        <f>SUM(B37:H37)/7</f>
        <v>60.14285714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A4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2.57"/>
    <col customWidth="1" min="2" max="14" width="11.29"/>
    <col customWidth="1" min="15" max="22" width="8.71"/>
  </cols>
  <sheetData>
    <row r="1">
      <c r="A1" s="1"/>
      <c r="B1" s="2"/>
      <c r="C1" s="2"/>
      <c r="D1" s="2"/>
      <c r="E1" s="2"/>
      <c r="F1" s="2"/>
      <c r="G1" s="2"/>
      <c r="H1" s="3" t="str">
        <f>Volumetric1!E1</f>
        <v>Site No : 22445-6</v>
      </c>
      <c r="I1" s="3"/>
      <c r="J1" s="3"/>
      <c r="K1" s="31" t="str">
        <f>Volumetric1!J1</f>
        <v>DE BEAUVOIR ROAD, NORTH OF BUCKINGHAM ROAD</v>
      </c>
      <c r="L1" s="32"/>
      <c r="M1" s="32"/>
      <c r="N1" s="32"/>
    </row>
    <row r="2">
      <c r="A2" s="33"/>
      <c r="B2" s="34"/>
      <c r="C2" s="7"/>
      <c r="D2" s="7"/>
      <c r="E2" s="7"/>
      <c r="F2" s="3"/>
      <c r="G2" s="3"/>
      <c r="H2" s="3" t="str">
        <f>'Speed Summary'!C6</f>
        <v>Channel: Southbound</v>
      </c>
      <c r="I2" s="3"/>
      <c r="J2" s="3"/>
      <c r="K2" s="35"/>
    </row>
    <row r="3" ht="15.0" customHeight="1">
      <c r="A3" s="36" t="s">
        <v>18</v>
      </c>
      <c r="B3" s="36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</row>
    <row r="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ht="30.75" customHeight="1">
      <c r="A5" s="38">
        <f>+ClassSum1!A5</f>
        <v>44877</v>
      </c>
      <c r="B5" s="39"/>
      <c r="C5" s="38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</row>
    <row r="6">
      <c r="A6" s="40" t="s">
        <v>32</v>
      </c>
      <c r="B6" s="41">
        <v>8.0</v>
      </c>
      <c r="C6" s="42">
        <v>0.0</v>
      </c>
      <c r="D6" s="42">
        <v>0.0</v>
      </c>
      <c r="E6" s="42">
        <v>2.0</v>
      </c>
      <c r="F6" s="42">
        <v>25.0</v>
      </c>
      <c r="G6" s="42">
        <v>6.0</v>
      </c>
      <c r="H6" s="42">
        <v>75.0</v>
      </c>
      <c r="I6" s="42">
        <v>0.0</v>
      </c>
      <c r="J6" s="42">
        <v>0.0</v>
      </c>
      <c r="K6" s="42">
        <v>0.0</v>
      </c>
      <c r="L6" s="42">
        <v>0.0</v>
      </c>
      <c r="M6" s="42">
        <v>0.0</v>
      </c>
      <c r="N6" s="42">
        <v>0.0</v>
      </c>
    </row>
    <row r="7">
      <c r="A7" s="119" t="s">
        <v>33</v>
      </c>
      <c r="B7" s="44">
        <v>4.0</v>
      </c>
      <c r="C7" s="45">
        <v>0.0</v>
      </c>
      <c r="D7" s="45">
        <v>0.0</v>
      </c>
      <c r="E7" s="45">
        <v>0.0</v>
      </c>
      <c r="F7" s="45">
        <v>0.0</v>
      </c>
      <c r="G7" s="45">
        <v>3.0</v>
      </c>
      <c r="H7" s="45">
        <v>75.0</v>
      </c>
      <c r="I7" s="45">
        <v>1.0</v>
      </c>
      <c r="J7" s="45">
        <v>25.0</v>
      </c>
      <c r="K7" s="45">
        <v>0.0</v>
      </c>
      <c r="L7" s="45">
        <v>0.0</v>
      </c>
      <c r="M7" s="45">
        <v>0.0</v>
      </c>
      <c r="N7" s="45">
        <v>0.0</v>
      </c>
    </row>
    <row r="8">
      <c r="A8" s="40" t="s">
        <v>34</v>
      </c>
      <c r="B8" s="41">
        <v>2.0</v>
      </c>
      <c r="C8" s="42">
        <v>0.0</v>
      </c>
      <c r="D8" s="42">
        <v>0.0</v>
      </c>
      <c r="E8" s="42">
        <v>0.0</v>
      </c>
      <c r="F8" s="42">
        <v>0.0</v>
      </c>
      <c r="G8" s="42">
        <v>2.0</v>
      </c>
      <c r="H8" s="42">
        <v>100.0</v>
      </c>
      <c r="I8" s="42">
        <v>0.0</v>
      </c>
      <c r="J8" s="42">
        <v>0.0</v>
      </c>
      <c r="K8" s="42">
        <v>0.0</v>
      </c>
      <c r="L8" s="42">
        <v>0.0</v>
      </c>
      <c r="M8" s="42">
        <v>0.0</v>
      </c>
      <c r="N8" s="42">
        <v>0.0</v>
      </c>
    </row>
    <row r="9">
      <c r="A9" s="43" t="s">
        <v>35</v>
      </c>
      <c r="B9" s="44">
        <v>2.0</v>
      </c>
      <c r="C9" s="45">
        <v>0.0</v>
      </c>
      <c r="D9" s="45">
        <v>0.0</v>
      </c>
      <c r="E9" s="45">
        <v>0.0</v>
      </c>
      <c r="F9" s="45">
        <v>0.0</v>
      </c>
      <c r="G9" s="45">
        <v>2.0</v>
      </c>
      <c r="H9" s="45">
        <v>100.0</v>
      </c>
      <c r="I9" s="45">
        <v>0.0</v>
      </c>
      <c r="J9" s="45">
        <v>0.0</v>
      </c>
      <c r="K9" s="45">
        <v>0.0</v>
      </c>
      <c r="L9" s="45">
        <v>0.0</v>
      </c>
      <c r="M9" s="45">
        <v>0.0</v>
      </c>
      <c r="N9" s="45">
        <v>0.0</v>
      </c>
    </row>
    <row r="10">
      <c r="A10" s="40" t="s">
        <v>36</v>
      </c>
      <c r="B10" s="41">
        <v>2.0</v>
      </c>
      <c r="C10" s="42">
        <v>0.0</v>
      </c>
      <c r="D10" s="42">
        <v>0.0</v>
      </c>
      <c r="E10" s="42">
        <v>0.0</v>
      </c>
      <c r="F10" s="42">
        <v>0.0</v>
      </c>
      <c r="G10" s="42">
        <v>2.0</v>
      </c>
      <c r="H10" s="42">
        <v>100.0</v>
      </c>
      <c r="I10" s="42">
        <v>0.0</v>
      </c>
      <c r="J10" s="42">
        <v>0.0</v>
      </c>
      <c r="K10" s="42">
        <v>0.0</v>
      </c>
      <c r="L10" s="42">
        <v>0.0</v>
      </c>
      <c r="M10" s="42">
        <v>0.0</v>
      </c>
      <c r="N10" s="42">
        <v>0.0</v>
      </c>
    </row>
    <row r="11">
      <c r="A11" s="43" t="s">
        <v>37</v>
      </c>
      <c r="B11" s="44">
        <v>0.0</v>
      </c>
      <c r="C11" s="45">
        <v>0.0</v>
      </c>
      <c r="D11" s="45" t="s">
        <v>60</v>
      </c>
      <c r="E11" s="45">
        <v>0.0</v>
      </c>
      <c r="F11" s="45" t="s">
        <v>60</v>
      </c>
      <c r="G11" s="45">
        <v>0.0</v>
      </c>
      <c r="H11" s="45" t="s">
        <v>60</v>
      </c>
      <c r="I11" s="45">
        <v>0.0</v>
      </c>
      <c r="J11" s="45" t="s">
        <v>60</v>
      </c>
      <c r="K11" s="45">
        <v>0.0</v>
      </c>
      <c r="L11" s="45">
        <v>0.0</v>
      </c>
      <c r="M11" s="45">
        <v>0.0</v>
      </c>
      <c r="N11" s="45" t="s">
        <v>60</v>
      </c>
    </row>
    <row r="12">
      <c r="A12" s="40" t="s">
        <v>38</v>
      </c>
      <c r="B12" s="41">
        <v>2.0</v>
      </c>
      <c r="C12" s="42">
        <v>0.0</v>
      </c>
      <c r="D12" s="42">
        <v>0.0</v>
      </c>
      <c r="E12" s="42">
        <v>0.0</v>
      </c>
      <c r="F12" s="42">
        <v>0.0</v>
      </c>
      <c r="G12" s="42">
        <v>2.0</v>
      </c>
      <c r="H12" s="42">
        <v>100.0</v>
      </c>
      <c r="I12" s="42">
        <v>0.0</v>
      </c>
      <c r="J12" s="42">
        <v>0.0</v>
      </c>
      <c r="K12" s="42">
        <v>0.0</v>
      </c>
      <c r="L12" s="42">
        <v>0.0</v>
      </c>
      <c r="M12" s="42">
        <v>0.0</v>
      </c>
      <c r="N12" s="42">
        <v>0.0</v>
      </c>
    </row>
    <row r="13">
      <c r="A13" s="43" t="s">
        <v>39</v>
      </c>
      <c r="B13" s="44">
        <v>2.0</v>
      </c>
      <c r="C13" s="45">
        <v>0.0</v>
      </c>
      <c r="D13" s="45">
        <v>0.0</v>
      </c>
      <c r="E13" s="45">
        <v>0.0</v>
      </c>
      <c r="F13" s="45">
        <v>0.0</v>
      </c>
      <c r="G13" s="45">
        <v>2.0</v>
      </c>
      <c r="H13" s="45">
        <v>100.0</v>
      </c>
      <c r="I13" s="45">
        <v>0.0</v>
      </c>
      <c r="J13" s="45">
        <v>0.0</v>
      </c>
      <c r="K13" s="45">
        <v>0.0</v>
      </c>
      <c r="L13" s="45">
        <v>0.0</v>
      </c>
      <c r="M13" s="45">
        <v>0.0</v>
      </c>
      <c r="N13" s="45">
        <v>0.0</v>
      </c>
    </row>
    <row r="14">
      <c r="A14" s="40" t="s">
        <v>40</v>
      </c>
      <c r="B14" s="41">
        <v>6.0</v>
      </c>
      <c r="C14" s="42">
        <v>0.0</v>
      </c>
      <c r="D14" s="42">
        <v>0.0</v>
      </c>
      <c r="E14" s="42">
        <v>1.0</v>
      </c>
      <c r="F14" s="42">
        <v>16.67</v>
      </c>
      <c r="G14" s="42">
        <v>3.0</v>
      </c>
      <c r="H14" s="42">
        <v>50.0</v>
      </c>
      <c r="I14" s="42">
        <v>2.0</v>
      </c>
      <c r="J14" s="42">
        <v>33.33</v>
      </c>
      <c r="K14" s="42">
        <v>0.0</v>
      </c>
      <c r="L14" s="42">
        <v>0.0</v>
      </c>
      <c r="M14" s="42">
        <v>0.0</v>
      </c>
      <c r="N14" s="42">
        <v>0.0</v>
      </c>
    </row>
    <row r="15">
      <c r="A15" s="43" t="s">
        <v>41</v>
      </c>
      <c r="B15" s="44">
        <v>29.0</v>
      </c>
      <c r="C15" s="45">
        <v>0.0</v>
      </c>
      <c r="D15" s="45">
        <v>0.0</v>
      </c>
      <c r="E15" s="45">
        <v>2.0</v>
      </c>
      <c r="F15" s="45">
        <v>6.897</v>
      </c>
      <c r="G15" s="45">
        <v>20.0</v>
      </c>
      <c r="H15" s="45">
        <v>68.97</v>
      </c>
      <c r="I15" s="45">
        <v>7.0</v>
      </c>
      <c r="J15" s="45">
        <v>24.14</v>
      </c>
      <c r="K15" s="45">
        <v>0.0</v>
      </c>
      <c r="L15" s="45">
        <v>0.0</v>
      </c>
      <c r="M15" s="45">
        <v>0.0</v>
      </c>
      <c r="N15" s="45">
        <v>0.0</v>
      </c>
    </row>
    <row r="16">
      <c r="A16" s="40" t="s">
        <v>42</v>
      </c>
      <c r="B16" s="41">
        <v>11.0</v>
      </c>
      <c r="C16" s="42">
        <v>0.0</v>
      </c>
      <c r="D16" s="42">
        <v>0.0</v>
      </c>
      <c r="E16" s="42">
        <v>1.0</v>
      </c>
      <c r="F16" s="42">
        <v>9.091</v>
      </c>
      <c r="G16" s="42">
        <v>9.0</v>
      </c>
      <c r="H16" s="42">
        <v>81.82</v>
      </c>
      <c r="I16" s="42">
        <v>1.0</v>
      </c>
      <c r="J16" s="42">
        <v>9.091</v>
      </c>
      <c r="K16" s="42">
        <v>0.0</v>
      </c>
      <c r="L16" s="42">
        <v>0.0</v>
      </c>
      <c r="M16" s="42">
        <v>0.0</v>
      </c>
      <c r="N16" s="42">
        <v>0.0</v>
      </c>
    </row>
    <row r="17">
      <c r="A17" s="43" t="s">
        <v>43</v>
      </c>
      <c r="B17" s="44">
        <v>30.0</v>
      </c>
      <c r="C17" s="45">
        <v>3.0</v>
      </c>
      <c r="D17" s="45">
        <v>10.0</v>
      </c>
      <c r="E17" s="45">
        <v>2.0</v>
      </c>
      <c r="F17" s="45">
        <v>6.667</v>
      </c>
      <c r="G17" s="45">
        <v>18.0</v>
      </c>
      <c r="H17" s="45">
        <v>60.0</v>
      </c>
      <c r="I17" s="45">
        <v>7.0</v>
      </c>
      <c r="J17" s="45">
        <v>23.33</v>
      </c>
      <c r="K17" s="45">
        <v>0.0</v>
      </c>
      <c r="L17" s="45">
        <v>0.0</v>
      </c>
      <c r="M17" s="45">
        <v>0.0</v>
      </c>
      <c r="N17" s="45">
        <v>0.0</v>
      </c>
    </row>
    <row r="18">
      <c r="A18" s="40" t="s">
        <v>44</v>
      </c>
      <c r="B18" s="41">
        <v>23.0</v>
      </c>
      <c r="C18" s="42">
        <v>0.0</v>
      </c>
      <c r="D18" s="42">
        <v>0.0</v>
      </c>
      <c r="E18" s="42">
        <v>5.0</v>
      </c>
      <c r="F18" s="42">
        <v>21.74</v>
      </c>
      <c r="G18" s="42">
        <v>13.0</v>
      </c>
      <c r="H18" s="42">
        <v>56.52</v>
      </c>
      <c r="I18" s="42">
        <v>5.0</v>
      </c>
      <c r="J18" s="42">
        <v>21.74</v>
      </c>
      <c r="K18" s="42">
        <v>0.0</v>
      </c>
      <c r="L18" s="42">
        <v>0.0</v>
      </c>
      <c r="M18" s="42">
        <v>0.0</v>
      </c>
      <c r="N18" s="42">
        <v>0.0</v>
      </c>
    </row>
    <row r="19">
      <c r="A19" s="43" t="s">
        <v>45</v>
      </c>
      <c r="B19" s="44">
        <v>33.0</v>
      </c>
      <c r="C19" s="45">
        <v>1.0</v>
      </c>
      <c r="D19" s="45">
        <v>3.03</v>
      </c>
      <c r="E19" s="45">
        <v>3.0</v>
      </c>
      <c r="F19" s="45">
        <v>9.091</v>
      </c>
      <c r="G19" s="45">
        <v>20.0</v>
      </c>
      <c r="H19" s="45">
        <v>60.61</v>
      </c>
      <c r="I19" s="45">
        <v>8.0</v>
      </c>
      <c r="J19" s="45">
        <v>24.24</v>
      </c>
      <c r="K19" s="45">
        <v>1.0</v>
      </c>
      <c r="L19" s="45">
        <v>3.03</v>
      </c>
      <c r="M19" s="45">
        <v>0.0</v>
      </c>
      <c r="N19" s="45">
        <v>0.0</v>
      </c>
    </row>
    <row r="20">
      <c r="A20" s="40" t="s">
        <v>46</v>
      </c>
      <c r="B20" s="41">
        <v>20.0</v>
      </c>
      <c r="C20" s="42">
        <v>0.0</v>
      </c>
      <c r="D20" s="42">
        <v>0.0</v>
      </c>
      <c r="E20" s="42">
        <v>3.0</v>
      </c>
      <c r="F20" s="42">
        <v>15.0</v>
      </c>
      <c r="G20" s="42">
        <v>13.0</v>
      </c>
      <c r="H20" s="42">
        <v>65.0</v>
      </c>
      <c r="I20" s="42">
        <v>4.0</v>
      </c>
      <c r="J20" s="42">
        <v>20.0</v>
      </c>
      <c r="K20" s="42">
        <v>0.0</v>
      </c>
      <c r="L20" s="42">
        <v>0.0</v>
      </c>
      <c r="M20" s="42">
        <v>0.0</v>
      </c>
      <c r="N20" s="42">
        <v>0.0</v>
      </c>
    </row>
    <row r="21" ht="15.75" customHeight="1">
      <c r="A21" s="43" t="s">
        <v>47</v>
      </c>
      <c r="B21" s="44">
        <v>25.0</v>
      </c>
      <c r="C21" s="45">
        <v>0.0</v>
      </c>
      <c r="D21" s="45">
        <v>0.0</v>
      </c>
      <c r="E21" s="45">
        <v>6.0</v>
      </c>
      <c r="F21" s="45">
        <v>24.0</v>
      </c>
      <c r="G21" s="45">
        <v>16.0</v>
      </c>
      <c r="H21" s="45">
        <v>64.0</v>
      </c>
      <c r="I21" s="45">
        <v>2.0</v>
      </c>
      <c r="J21" s="45">
        <v>8.0</v>
      </c>
      <c r="K21" s="45">
        <v>1.0</v>
      </c>
      <c r="L21" s="45">
        <v>4.0</v>
      </c>
      <c r="M21" s="45">
        <v>0.0</v>
      </c>
      <c r="N21" s="45">
        <v>0.0</v>
      </c>
    </row>
    <row r="22" ht="15.75" customHeight="1">
      <c r="A22" s="40" t="s">
        <v>48</v>
      </c>
      <c r="B22" s="41">
        <v>25.0</v>
      </c>
      <c r="C22" s="42">
        <v>0.0</v>
      </c>
      <c r="D22" s="42">
        <v>0.0</v>
      </c>
      <c r="E22" s="42">
        <v>0.0</v>
      </c>
      <c r="F22" s="42">
        <v>0.0</v>
      </c>
      <c r="G22" s="42">
        <v>20.0</v>
      </c>
      <c r="H22" s="42">
        <v>80.0</v>
      </c>
      <c r="I22" s="42">
        <v>4.0</v>
      </c>
      <c r="J22" s="42">
        <v>16.0</v>
      </c>
      <c r="K22" s="42">
        <v>1.0</v>
      </c>
      <c r="L22" s="42">
        <v>4.0</v>
      </c>
      <c r="M22" s="42">
        <v>0.0</v>
      </c>
      <c r="N22" s="42">
        <v>0.0</v>
      </c>
    </row>
    <row r="23" ht="15.75" customHeight="1">
      <c r="A23" s="43" t="s">
        <v>49</v>
      </c>
      <c r="B23" s="44">
        <v>29.0</v>
      </c>
      <c r="C23" s="45">
        <v>1.0</v>
      </c>
      <c r="D23" s="45">
        <v>3.448</v>
      </c>
      <c r="E23" s="45">
        <v>4.0</v>
      </c>
      <c r="F23" s="45">
        <v>13.79</v>
      </c>
      <c r="G23" s="45">
        <v>18.0</v>
      </c>
      <c r="H23" s="45">
        <v>62.07</v>
      </c>
      <c r="I23" s="45">
        <v>5.0</v>
      </c>
      <c r="J23" s="45">
        <v>17.24</v>
      </c>
      <c r="K23" s="45">
        <v>1.0</v>
      </c>
      <c r="L23" s="45">
        <v>3.448</v>
      </c>
      <c r="M23" s="45">
        <v>0.0</v>
      </c>
      <c r="N23" s="45">
        <v>0.0</v>
      </c>
    </row>
    <row r="24" ht="15.75" customHeight="1">
      <c r="A24" s="40" t="s">
        <v>50</v>
      </c>
      <c r="B24" s="41">
        <v>18.0</v>
      </c>
      <c r="C24" s="42">
        <v>0.0</v>
      </c>
      <c r="D24" s="42">
        <v>0.0</v>
      </c>
      <c r="E24" s="42">
        <v>6.0</v>
      </c>
      <c r="F24" s="42">
        <v>33.33</v>
      </c>
      <c r="G24" s="42">
        <v>11.0</v>
      </c>
      <c r="H24" s="42">
        <v>61.11</v>
      </c>
      <c r="I24" s="42">
        <v>1.0</v>
      </c>
      <c r="J24" s="42">
        <v>5.556</v>
      </c>
      <c r="K24" s="42">
        <v>0.0</v>
      </c>
      <c r="L24" s="42">
        <v>0.0</v>
      </c>
      <c r="M24" s="42">
        <v>0.0</v>
      </c>
      <c r="N24" s="42">
        <v>0.0</v>
      </c>
    </row>
    <row r="25" ht="15.75" customHeight="1">
      <c r="A25" s="43" t="s">
        <v>51</v>
      </c>
      <c r="B25" s="44">
        <v>20.0</v>
      </c>
      <c r="C25" s="45">
        <v>1.0</v>
      </c>
      <c r="D25" s="45">
        <v>5.0</v>
      </c>
      <c r="E25" s="45">
        <v>3.0</v>
      </c>
      <c r="F25" s="45">
        <v>15.0</v>
      </c>
      <c r="G25" s="45">
        <v>11.0</v>
      </c>
      <c r="H25" s="45">
        <v>55.0</v>
      </c>
      <c r="I25" s="45">
        <v>5.0</v>
      </c>
      <c r="J25" s="45">
        <v>25.0</v>
      </c>
      <c r="K25" s="45">
        <v>0.0</v>
      </c>
      <c r="L25" s="45">
        <v>0.0</v>
      </c>
      <c r="M25" s="45">
        <v>0.0</v>
      </c>
      <c r="N25" s="45">
        <v>0.0</v>
      </c>
    </row>
    <row r="26" ht="15.75" customHeight="1">
      <c r="A26" s="40" t="s">
        <v>52</v>
      </c>
      <c r="B26" s="41">
        <v>15.0</v>
      </c>
      <c r="C26" s="42">
        <v>1.0</v>
      </c>
      <c r="D26" s="42">
        <v>6.667</v>
      </c>
      <c r="E26" s="42">
        <v>2.0</v>
      </c>
      <c r="F26" s="42">
        <v>13.33</v>
      </c>
      <c r="G26" s="42">
        <v>9.0</v>
      </c>
      <c r="H26" s="42">
        <v>60.0</v>
      </c>
      <c r="I26" s="42">
        <v>2.0</v>
      </c>
      <c r="J26" s="42">
        <v>13.33</v>
      </c>
      <c r="K26" s="42">
        <v>1.0</v>
      </c>
      <c r="L26" s="42">
        <v>6.667</v>
      </c>
      <c r="M26" s="42">
        <v>0.0</v>
      </c>
      <c r="N26" s="42">
        <v>0.0</v>
      </c>
    </row>
    <row r="27" ht="15.75" customHeight="1">
      <c r="A27" s="43" t="s">
        <v>53</v>
      </c>
      <c r="B27" s="44">
        <v>18.0</v>
      </c>
      <c r="C27" s="45">
        <v>0.0</v>
      </c>
      <c r="D27" s="45">
        <v>0.0</v>
      </c>
      <c r="E27" s="45">
        <v>3.0</v>
      </c>
      <c r="F27" s="45">
        <v>16.67</v>
      </c>
      <c r="G27" s="45">
        <v>13.0</v>
      </c>
      <c r="H27" s="45">
        <v>72.22</v>
      </c>
      <c r="I27" s="45">
        <v>2.0</v>
      </c>
      <c r="J27" s="45">
        <v>11.11</v>
      </c>
      <c r="K27" s="45">
        <v>0.0</v>
      </c>
      <c r="L27" s="45">
        <v>0.0</v>
      </c>
      <c r="M27" s="45">
        <v>0.0</v>
      </c>
      <c r="N27" s="45">
        <v>0.0</v>
      </c>
    </row>
    <row r="28" ht="15.75" customHeight="1">
      <c r="A28" s="40" t="s">
        <v>54</v>
      </c>
      <c r="B28" s="41">
        <v>9.0</v>
      </c>
      <c r="C28" s="42">
        <v>0.0</v>
      </c>
      <c r="D28" s="42">
        <v>0.0</v>
      </c>
      <c r="E28" s="42">
        <v>2.0</v>
      </c>
      <c r="F28" s="42">
        <v>22.22</v>
      </c>
      <c r="G28" s="42">
        <v>5.0</v>
      </c>
      <c r="H28" s="42">
        <v>55.56</v>
      </c>
      <c r="I28" s="42">
        <v>1.0</v>
      </c>
      <c r="J28" s="42">
        <v>11.11</v>
      </c>
      <c r="K28" s="42">
        <v>1.0</v>
      </c>
      <c r="L28" s="42">
        <v>11.11</v>
      </c>
      <c r="M28" s="42">
        <v>0.0</v>
      </c>
      <c r="N28" s="42">
        <v>0.0</v>
      </c>
    </row>
    <row r="29" ht="15.75" customHeight="1">
      <c r="A29" s="43" t="s">
        <v>55</v>
      </c>
      <c r="B29" s="46">
        <v>11.0</v>
      </c>
      <c r="C29" s="47">
        <v>1.0</v>
      </c>
      <c r="D29" s="47">
        <v>9.091</v>
      </c>
      <c r="E29" s="47">
        <v>0.0</v>
      </c>
      <c r="F29" s="47">
        <v>0.0</v>
      </c>
      <c r="G29" s="47">
        <v>8.0</v>
      </c>
      <c r="H29" s="47">
        <v>72.73</v>
      </c>
      <c r="I29" s="47">
        <v>2.0</v>
      </c>
      <c r="J29" s="47">
        <v>18.18</v>
      </c>
      <c r="K29" s="47">
        <v>0.0</v>
      </c>
      <c r="L29" s="47">
        <v>0.0</v>
      </c>
      <c r="M29" s="47">
        <v>0.0</v>
      </c>
      <c r="N29" s="47">
        <v>0.0</v>
      </c>
    </row>
    <row r="30" ht="15.75" customHeight="1">
      <c r="A30" s="48" t="s">
        <v>56</v>
      </c>
      <c r="B30" s="48">
        <v>251.0</v>
      </c>
      <c r="C30" s="48">
        <v>5.0</v>
      </c>
      <c r="D30" s="48">
        <v>1.992</v>
      </c>
      <c r="E30" s="48">
        <v>33.0</v>
      </c>
      <c r="F30" s="48">
        <v>13.15</v>
      </c>
      <c r="G30" s="48">
        <v>163.0</v>
      </c>
      <c r="H30" s="48">
        <v>64.94</v>
      </c>
      <c r="I30" s="48">
        <v>46.0</v>
      </c>
      <c r="J30" s="48">
        <v>18.33</v>
      </c>
      <c r="K30" s="48">
        <v>4.0</v>
      </c>
      <c r="L30" s="48">
        <v>1.594</v>
      </c>
      <c r="M30" s="48">
        <v>0.0</v>
      </c>
      <c r="N30" s="48">
        <v>0.0</v>
      </c>
    </row>
    <row r="31" ht="15.75" customHeight="1">
      <c r="A31" s="49" t="s">
        <v>57</v>
      </c>
      <c r="B31" s="49">
        <v>306.0</v>
      </c>
      <c r="C31" s="49">
        <v>7.0</v>
      </c>
      <c r="D31" s="49">
        <v>2.288</v>
      </c>
      <c r="E31" s="49">
        <v>41.0</v>
      </c>
      <c r="F31" s="49">
        <v>13.4</v>
      </c>
      <c r="G31" s="49">
        <v>198.0</v>
      </c>
      <c r="H31" s="49">
        <v>64.71</v>
      </c>
      <c r="I31" s="49">
        <v>55.0</v>
      </c>
      <c r="J31" s="49">
        <v>17.97</v>
      </c>
      <c r="K31" s="49">
        <v>5.0</v>
      </c>
      <c r="L31" s="49">
        <v>1.634</v>
      </c>
      <c r="M31" s="49">
        <v>0.0</v>
      </c>
      <c r="N31" s="49">
        <v>0.0</v>
      </c>
    </row>
    <row r="32" ht="15.75" customHeight="1">
      <c r="A32" s="50" t="s">
        <v>58</v>
      </c>
      <c r="B32" s="50">
        <v>326.0</v>
      </c>
      <c r="C32" s="50">
        <v>8.0</v>
      </c>
      <c r="D32" s="50">
        <v>2.454</v>
      </c>
      <c r="E32" s="50">
        <v>43.0</v>
      </c>
      <c r="F32" s="50">
        <v>13.19</v>
      </c>
      <c r="G32" s="50">
        <v>211.0</v>
      </c>
      <c r="H32" s="50">
        <v>64.72</v>
      </c>
      <c r="I32" s="50">
        <v>58.0</v>
      </c>
      <c r="J32" s="50">
        <v>17.79</v>
      </c>
      <c r="K32" s="50">
        <v>6.0</v>
      </c>
      <c r="L32" s="50">
        <v>1.84</v>
      </c>
      <c r="M32" s="50">
        <v>0.0</v>
      </c>
      <c r="N32" s="50">
        <v>0.0</v>
      </c>
    </row>
    <row r="33" ht="15.75" customHeight="1">
      <c r="A33" s="51" t="s">
        <v>59</v>
      </c>
      <c r="B33" s="51">
        <v>344.0</v>
      </c>
      <c r="C33" s="51">
        <v>8.0</v>
      </c>
      <c r="D33" s="51">
        <v>2.326</v>
      </c>
      <c r="E33" s="51">
        <v>45.0</v>
      </c>
      <c r="F33" s="51">
        <v>13.08</v>
      </c>
      <c r="G33" s="51">
        <v>226.0</v>
      </c>
      <c r="H33" s="51">
        <v>65.7</v>
      </c>
      <c r="I33" s="51">
        <v>59.0</v>
      </c>
      <c r="J33" s="51">
        <v>17.15</v>
      </c>
      <c r="K33" s="51">
        <v>6.0</v>
      </c>
      <c r="L33" s="51">
        <v>1.744</v>
      </c>
      <c r="M33" s="51">
        <v>0.0</v>
      </c>
      <c r="N33" s="51">
        <v>0.0</v>
      </c>
    </row>
    <row r="34" ht="15.75" customHeight="1">
      <c r="A34" s="38">
        <f>+ClassSum1!A34</f>
        <v>44878</v>
      </c>
      <c r="B34" s="39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</row>
    <row r="35" ht="15.75" customHeight="1">
      <c r="A35" s="40" t="s">
        <v>32</v>
      </c>
      <c r="B35" s="41">
        <v>3.0</v>
      </c>
      <c r="C35" s="42">
        <v>0.0</v>
      </c>
      <c r="D35" s="42">
        <v>0.0</v>
      </c>
      <c r="E35" s="42">
        <v>0.0</v>
      </c>
      <c r="F35" s="42">
        <v>0.0</v>
      </c>
      <c r="G35" s="42">
        <v>3.0</v>
      </c>
      <c r="H35" s="42">
        <v>100.0</v>
      </c>
      <c r="I35" s="42">
        <v>0.0</v>
      </c>
      <c r="J35" s="42">
        <v>0.0</v>
      </c>
      <c r="K35" s="42">
        <v>0.0</v>
      </c>
      <c r="L35" s="42">
        <v>0.0</v>
      </c>
      <c r="M35" s="42">
        <v>0.0</v>
      </c>
      <c r="N35" s="42">
        <v>0.0</v>
      </c>
    </row>
    <row r="36" ht="15.75" customHeight="1">
      <c r="A36" s="119" t="s">
        <v>33</v>
      </c>
      <c r="B36" s="44">
        <v>4.0</v>
      </c>
      <c r="C36" s="45">
        <v>0.0</v>
      </c>
      <c r="D36" s="45">
        <v>0.0</v>
      </c>
      <c r="E36" s="45">
        <v>0.0</v>
      </c>
      <c r="F36" s="45">
        <v>0.0</v>
      </c>
      <c r="G36" s="45">
        <v>4.0</v>
      </c>
      <c r="H36" s="45">
        <v>100.0</v>
      </c>
      <c r="I36" s="45">
        <v>0.0</v>
      </c>
      <c r="J36" s="45">
        <v>0.0</v>
      </c>
      <c r="K36" s="45">
        <v>0.0</v>
      </c>
      <c r="L36" s="45">
        <v>0.0</v>
      </c>
      <c r="M36" s="45">
        <v>0.0</v>
      </c>
      <c r="N36" s="45">
        <v>0.0</v>
      </c>
    </row>
    <row r="37" ht="15.75" customHeight="1">
      <c r="A37" s="40" t="s">
        <v>34</v>
      </c>
      <c r="B37" s="41">
        <v>3.0</v>
      </c>
      <c r="C37" s="42">
        <v>0.0</v>
      </c>
      <c r="D37" s="42">
        <v>0.0</v>
      </c>
      <c r="E37" s="42">
        <v>1.0</v>
      </c>
      <c r="F37" s="42">
        <v>33.33</v>
      </c>
      <c r="G37" s="42">
        <v>2.0</v>
      </c>
      <c r="H37" s="42">
        <v>66.67</v>
      </c>
      <c r="I37" s="42">
        <v>0.0</v>
      </c>
      <c r="J37" s="42">
        <v>0.0</v>
      </c>
      <c r="K37" s="42">
        <v>0.0</v>
      </c>
      <c r="L37" s="42">
        <v>0.0</v>
      </c>
      <c r="M37" s="42">
        <v>0.0</v>
      </c>
      <c r="N37" s="42">
        <v>0.0</v>
      </c>
    </row>
    <row r="38" ht="15.75" customHeight="1">
      <c r="A38" s="43" t="s">
        <v>35</v>
      </c>
      <c r="B38" s="44">
        <v>0.0</v>
      </c>
      <c r="C38" s="45">
        <v>0.0</v>
      </c>
      <c r="D38" s="45" t="s">
        <v>60</v>
      </c>
      <c r="E38" s="45">
        <v>0.0</v>
      </c>
      <c r="F38" s="45" t="s">
        <v>60</v>
      </c>
      <c r="G38" s="45">
        <v>0.0</v>
      </c>
      <c r="H38" s="45" t="s">
        <v>60</v>
      </c>
      <c r="I38" s="45">
        <v>0.0</v>
      </c>
      <c r="J38" s="45" t="s">
        <v>60</v>
      </c>
      <c r="K38" s="45">
        <v>0.0</v>
      </c>
      <c r="L38" s="45">
        <v>0.0</v>
      </c>
      <c r="M38" s="45">
        <v>0.0</v>
      </c>
      <c r="N38" s="45" t="s">
        <v>60</v>
      </c>
    </row>
    <row r="39" ht="15.75" customHeight="1">
      <c r="A39" s="40" t="s">
        <v>36</v>
      </c>
      <c r="B39" s="41">
        <v>3.0</v>
      </c>
      <c r="C39" s="42">
        <v>0.0</v>
      </c>
      <c r="D39" s="42">
        <v>0.0</v>
      </c>
      <c r="E39" s="42">
        <v>0.0</v>
      </c>
      <c r="F39" s="42">
        <v>0.0</v>
      </c>
      <c r="G39" s="42">
        <v>1.0</v>
      </c>
      <c r="H39" s="42">
        <v>33.33</v>
      </c>
      <c r="I39" s="42">
        <v>2.0</v>
      </c>
      <c r="J39" s="42">
        <v>66.67</v>
      </c>
      <c r="K39" s="42">
        <v>0.0</v>
      </c>
      <c r="L39" s="42">
        <v>0.0</v>
      </c>
      <c r="M39" s="42">
        <v>0.0</v>
      </c>
      <c r="N39" s="42">
        <v>0.0</v>
      </c>
    </row>
    <row r="40" ht="15.75" customHeight="1">
      <c r="A40" s="43" t="s">
        <v>37</v>
      </c>
      <c r="B40" s="44">
        <v>1.0</v>
      </c>
      <c r="C40" s="45">
        <v>0.0</v>
      </c>
      <c r="D40" s="45">
        <v>0.0</v>
      </c>
      <c r="E40" s="45">
        <v>0.0</v>
      </c>
      <c r="F40" s="45">
        <v>0.0</v>
      </c>
      <c r="G40" s="45">
        <v>1.0</v>
      </c>
      <c r="H40" s="45">
        <v>100.0</v>
      </c>
      <c r="I40" s="45">
        <v>0.0</v>
      </c>
      <c r="J40" s="45">
        <v>0.0</v>
      </c>
      <c r="K40" s="45">
        <v>0.0</v>
      </c>
      <c r="L40" s="45">
        <v>0.0</v>
      </c>
      <c r="M40" s="45">
        <v>0.0</v>
      </c>
      <c r="N40" s="45">
        <v>0.0</v>
      </c>
    </row>
    <row r="41" ht="15.75" customHeight="1">
      <c r="A41" s="40" t="s">
        <v>38</v>
      </c>
      <c r="B41" s="41">
        <v>0.0</v>
      </c>
      <c r="C41" s="42">
        <v>0.0</v>
      </c>
      <c r="D41" s="42" t="s">
        <v>60</v>
      </c>
      <c r="E41" s="42">
        <v>0.0</v>
      </c>
      <c r="F41" s="42" t="s">
        <v>60</v>
      </c>
      <c r="G41" s="42">
        <v>0.0</v>
      </c>
      <c r="H41" s="42" t="s">
        <v>60</v>
      </c>
      <c r="I41" s="42">
        <v>0.0</v>
      </c>
      <c r="J41" s="42" t="s">
        <v>60</v>
      </c>
      <c r="K41" s="42">
        <v>0.0</v>
      </c>
      <c r="L41" s="42">
        <v>0.0</v>
      </c>
      <c r="M41" s="42">
        <v>0.0</v>
      </c>
      <c r="N41" s="42" t="s">
        <v>60</v>
      </c>
    </row>
    <row r="42" ht="15.75" customHeight="1">
      <c r="A42" s="43" t="s">
        <v>39</v>
      </c>
      <c r="B42" s="44">
        <v>2.0</v>
      </c>
      <c r="C42" s="45">
        <v>0.0</v>
      </c>
      <c r="D42" s="45">
        <v>0.0</v>
      </c>
      <c r="E42" s="45">
        <v>0.0</v>
      </c>
      <c r="F42" s="45">
        <v>0.0</v>
      </c>
      <c r="G42" s="45">
        <v>2.0</v>
      </c>
      <c r="H42" s="45">
        <v>100.0</v>
      </c>
      <c r="I42" s="45">
        <v>0.0</v>
      </c>
      <c r="J42" s="45">
        <v>0.0</v>
      </c>
      <c r="K42" s="45">
        <v>0.0</v>
      </c>
      <c r="L42" s="45">
        <v>0.0</v>
      </c>
      <c r="M42" s="45">
        <v>0.0</v>
      </c>
      <c r="N42" s="45">
        <v>0.0</v>
      </c>
    </row>
    <row r="43" ht="15.75" customHeight="1">
      <c r="A43" s="40" t="s">
        <v>40</v>
      </c>
      <c r="B43" s="41">
        <v>4.0</v>
      </c>
      <c r="C43" s="42">
        <v>0.0</v>
      </c>
      <c r="D43" s="42">
        <v>0.0</v>
      </c>
      <c r="E43" s="42">
        <v>0.0</v>
      </c>
      <c r="F43" s="42">
        <v>0.0</v>
      </c>
      <c r="G43" s="42">
        <v>0.0</v>
      </c>
      <c r="H43" s="42">
        <v>0.0</v>
      </c>
      <c r="I43" s="42">
        <v>2.0</v>
      </c>
      <c r="J43" s="42">
        <v>50.0</v>
      </c>
      <c r="K43" s="42">
        <v>2.0</v>
      </c>
      <c r="L43" s="42">
        <v>50.0</v>
      </c>
      <c r="M43" s="42">
        <v>0.0</v>
      </c>
      <c r="N43" s="42">
        <v>0.0</v>
      </c>
    </row>
    <row r="44" ht="15.75" customHeight="1">
      <c r="A44" s="43" t="s">
        <v>41</v>
      </c>
      <c r="B44" s="44">
        <v>28.0</v>
      </c>
      <c r="C44" s="45">
        <v>0.0</v>
      </c>
      <c r="D44" s="45">
        <v>0.0</v>
      </c>
      <c r="E44" s="45">
        <v>1.0</v>
      </c>
      <c r="F44" s="45">
        <v>3.571</v>
      </c>
      <c r="G44" s="45">
        <v>26.0</v>
      </c>
      <c r="H44" s="45">
        <v>92.86</v>
      </c>
      <c r="I44" s="45">
        <v>0.0</v>
      </c>
      <c r="J44" s="45">
        <v>0.0</v>
      </c>
      <c r="K44" s="45">
        <v>1.0</v>
      </c>
      <c r="L44" s="45">
        <v>3.571</v>
      </c>
      <c r="M44" s="45">
        <v>0.0</v>
      </c>
      <c r="N44" s="45">
        <v>0.0</v>
      </c>
    </row>
    <row r="45" ht="15.75" customHeight="1">
      <c r="A45" s="40" t="s">
        <v>42</v>
      </c>
      <c r="B45" s="41">
        <v>10.0</v>
      </c>
      <c r="C45" s="42">
        <v>0.0</v>
      </c>
      <c r="D45" s="42">
        <v>0.0</v>
      </c>
      <c r="E45" s="42">
        <v>2.0</v>
      </c>
      <c r="F45" s="42">
        <v>20.0</v>
      </c>
      <c r="G45" s="42">
        <v>5.0</v>
      </c>
      <c r="H45" s="42">
        <v>50.0</v>
      </c>
      <c r="I45" s="42">
        <v>2.0</v>
      </c>
      <c r="J45" s="42">
        <v>20.0</v>
      </c>
      <c r="K45" s="42">
        <v>1.0</v>
      </c>
      <c r="L45" s="42">
        <v>10.0</v>
      </c>
      <c r="M45" s="42">
        <v>0.0</v>
      </c>
      <c r="N45" s="42">
        <v>0.0</v>
      </c>
    </row>
    <row r="46" ht="15.75" customHeight="1">
      <c r="A46" s="43" t="s">
        <v>43</v>
      </c>
      <c r="B46" s="44">
        <v>4.0</v>
      </c>
      <c r="C46" s="45">
        <v>0.0</v>
      </c>
      <c r="D46" s="45">
        <v>0.0</v>
      </c>
      <c r="E46" s="45">
        <v>1.0</v>
      </c>
      <c r="F46" s="45">
        <v>25.0</v>
      </c>
      <c r="G46" s="45">
        <v>1.0</v>
      </c>
      <c r="H46" s="45">
        <v>25.0</v>
      </c>
      <c r="I46" s="45">
        <v>2.0</v>
      </c>
      <c r="J46" s="45">
        <v>50.0</v>
      </c>
      <c r="K46" s="45">
        <v>0.0</v>
      </c>
      <c r="L46" s="45">
        <v>0.0</v>
      </c>
      <c r="M46" s="45">
        <v>0.0</v>
      </c>
      <c r="N46" s="45">
        <v>0.0</v>
      </c>
    </row>
    <row r="47" ht="15.75" customHeight="1">
      <c r="A47" s="40" t="s">
        <v>44</v>
      </c>
      <c r="B47" s="41">
        <v>19.0</v>
      </c>
      <c r="C47" s="42">
        <v>3.0</v>
      </c>
      <c r="D47" s="42">
        <v>15.79</v>
      </c>
      <c r="E47" s="42">
        <v>1.0</v>
      </c>
      <c r="F47" s="42">
        <v>5.263</v>
      </c>
      <c r="G47" s="42">
        <v>11.0</v>
      </c>
      <c r="H47" s="42">
        <v>57.89</v>
      </c>
      <c r="I47" s="42">
        <v>3.0</v>
      </c>
      <c r="J47" s="42">
        <v>15.79</v>
      </c>
      <c r="K47" s="42">
        <v>1.0</v>
      </c>
      <c r="L47" s="42">
        <v>5.263</v>
      </c>
      <c r="M47" s="42">
        <v>0.0</v>
      </c>
      <c r="N47" s="42">
        <v>0.0</v>
      </c>
    </row>
    <row r="48" ht="15.75" customHeight="1">
      <c r="A48" s="43" t="s">
        <v>45</v>
      </c>
      <c r="B48" s="44">
        <v>18.0</v>
      </c>
      <c r="C48" s="45">
        <v>0.0</v>
      </c>
      <c r="D48" s="45">
        <v>0.0</v>
      </c>
      <c r="E48" s="45">
        <v>0.0</v>
      </c>
      <c r="F48" s="45">
        <v>0.0</v>
      </c>
      <c r="G48" s="45">
        <v>13.0</v>
      </c>
      <c r="H48" s="45">
        <v>72.22</v>
      </c>
      <c r="I48" s="45">
        <v>5.0</v>
      </c>
      <c r="J48" s="45">
        <v>27.78</v>
      </c>
      <c r="K48" s="45">
        <v>0.0</v>
      </c>
      <c r="L48" s="45">
        <v>0.0</v>
      </c>
      <c r="M48" s="45">
        <v>0.0</v>
      </c>
      <c r="N48" s="45">
        <v>0.0</v>
      </c>
    </row>
    <row r="49" ht="15.75" customHeight="1">
      <c r="A49" s="40" t="s">
        <v>46</v>
      </c>
      <c r="B49" s="41">
        <v>13.0</v>
      </c>
      <c r="C49" s="42">
        <v>0.0</v>
      </c>
      <c r="D49" s="42">
        <v>0.0</v>
      </c>
      <c r="E49" s="42">
        <v>6.0</v>
      </c>
      <c r="F49" s="42">
        <v>46.15</v>
      </c>
      <c r="G49" s="42">
        <v>6.0</v>
      </c>
      <c r="H49" s="42">
        <v>46.15</v>
      </c>
      <c r="I49" s="42">
        <v>1.0</v>
      </c>
      <c r="J49" s="42">
        <v>7.692</v>
      </c>
      <c r="K49" s="42">
        <v>0.0</v>
      </c>
      <c r="L49" s="42">
        <v>0.0</v>
      </c>
      <c r="M49" s="42">
        <v>0.0</v>
      </c>
      <c r="N49" s="42">
        <v>0.0</v>
      </c>
    </row>
    <row r="50" ht="15.75" customHeight="1">
      <c r="A50" s="43" t="s">
        <v>47</v>
      </c>
      <c r="B50" s="44">
        <v>22.0</v>
      </c>
      <c r="C50" s="45">
        <v>2.0</v>
      </c>
      <c r="D50" s="45">
        <v>9.091</v>
      </c>
      <c r="E50" s="45">
        <v>3.0</v>
      </c>
      <c r="F50" s="45">
        <v>13.64</v>
      </c>
      <c r="G50" s="45">
        <v>14.0</v>
      </c>
      <c r="H50" s="45">
        <v>63.64</v>
      </c>
      <c r="I50" s="45">
        <v>3.0</v>
      </c>
      <c r="J50" s="45">
        <v>13.64</v>
      </c>
      <c r="K50" s="45">
        <v>0.0</v>
      </c>
      <c r="L50" s="45">
        <v>0.0</v>
      </c>
      <c r="M50" s="45">
        <v>0.0</v>
      </c>
      <c r="N50" s="45">
        <v>0.0</v>
      </c>
    </row>
    <row r="51" ht="15.75" customHeight="1">
      <c r="A51" s="40" t="s">
        <v>48</v>
      </c>
      <c r="B51" s="41">
        <v>13.0</v>
      </c>
      <c r="C51" s="42">
        <v>2.0</v>
      </c>
      <c r="D51" s="42">
        <v>15.38</v>
      </c>
      <c r="E51" s="42">
        <v>3.0</v>
      </c>
      <c r="F51" s="42">
        <v>23.08</v>
      </c>
      <c r="G51" s="42">
        <v>8.0</v>
      </c>
      <c r="H51" s="42">
        <v>61.54</v>
      </c>
      <c r="I51" s="42">
        <v>0.0</v>
      </c>
      <c r="J51" s="42">
        <v>0.0</v>
      </c>
      <c r="K51" s="42">
        <v>0.0</v>
      </c>
      <c r="L51" s="42">
        <v>0.0</v>
      </c>
      <c r="M51" s="42">
        <v>0.0</v>
      </c>
      <c r="N51" s="42">
        <v>0.0</v>
      </c>
    </row>
    <row r="52" ht="15.75" customHeight="1">
      <c r="A52" s="43" t="s">
        <v>49</v>
      </c>
      <c r="B52" s="44">
        <v>28.0</v>
      </c>
      <c r="C52" s="45">
        <v>0.0</v>
      </c>
      <c r="D52" s="45">
        <v>0.0</v>
      </c>
      <c r="E52" s="45">
        <v>5.0</v>
      </c>
      <c r="F52" s="45">
        <v>17.86</v>
      </c>
      <c r="G52" s="45">
        <v>18.0</v>
      </c>
      <c r="H52" s="45">
        <v>64.29</v>
      </c>
      <c r="I52" s="45">
        <v>5.0</v>
      </c>
      <c r="J52" s="45">
        <v>17.86</v>
      </c>
      <c r="K52" s="45">
        <v>0.0</v>
      </c>
      <c r="L52" s="45">
        <v>0.0</v>
      </c>
      <c r="M52" s="45">
        <v>0.0</v>
      </c>
      <c r="N52" s="45">
        <v>0.0</v>
      </c>
    </row>
    <row r="53" ht="15.75" customHeight="1">
      <c r="A53" s="40" t="s">
        <v>50</v>
      </c>
      <c r="B53" s="41">
        <v>19.0</v>
      </c>
      <c r="C53" s="42">
        <v>0.0</v>
      </c>
      <c r="D53" s="42">
        <v>0.0</v>
      </c>
      <c r="E53" s="42">
        <v>7.0</v>
      </c>
      <c r="F53" s="42">
        <v>36.84</v>
      </c>
      <c r="G53" s="42">
        <v>11.0</v>
      </c>
      <c r="H53" s="42">
        <v>57.89</v>
      </c>
      <c r="I53" s="42">
        <v>1.0</v>
      </c>
      <c r="J53" s="42">
        <v>5.263</v>
      </c>
      <c r="K53" s="42">
        <v>0.0</v>
      </c>
      <c r="L53" s="42">
        <v>0.0</v>
      </c>
      <c r="M53" s="42">
        <v>0.0</v>
      </c>
      <c r="N53" s="42">
        <v>0.0</v>
      </c>
    </row>
    <row r="54" ht="15.75" customHeight="1">
      <c r="A54" s="43" t="s">
        <v>51</v>
      </c>
      <c r="B54" s="44">
        <v>12.0</v>
      </c>
      <c r="C54" s="45">
        <v>0.0</v>
      </c>
      <c r="D54" s="45">
        <v>0.0</v>
      </c>
      <c r="E54" s="45">
        <v>4.0</v>
      </c>
      <c r="F54" s="45">
        <v>33.33</v>
      </c>
      <c r="G54" s="45">
        <v>8.0</v>
      </c>
      <c r="H54" s="45">
        <v>66.67</v>
      </c>
      <c r="I54" s="45">
        <v>0.0</v>
      </c>
      <c r="J54" s="45">
        <v>0.0</v>
      </c>
      <c r="K54" s="45">
        <v>0.0</v>
      </c>
      <c r="L54" s="45">
        <v>0.0</v>
      </c>
      <c r="M54" s="45">
        <v>0.0</v>
      </c>
      <c r="N54" s="45">
        <v>0.0</v>
      </c>
    </row>
    <row r="55" ht="15.75" customHeight="1">
      <c r="A55" s="40" t="s">
        <v>52</v>
      </c>
      <c r="B55" s="41">
        <v>15.0</v>
      </c>
      <c r="C55" s="42">
        <v>1.0</v>
      </c>
      <c r="D55" s="42">
        <v>6.667</v>
      </c>
      <c r="E55" s="42">
        <v>4.0</v>
      </c>
      <c r="F55" s="42">
        <v>26.67</v>
      </c>
      <c r="G55" s="42">
        <v>9.0</v>
      </c>
      <c r="H55" s="42">
        <v>60.0</v>
      </c>
      <c r="I55" s="42">
        <v>1.0</v>
      </c>
      <c r="J55" s="42">
        <v>6.667</v>
      </c>
      <c r="K55" s="42">
        <v>0.0</v>
      </c>
      <c r="L55" s="42">
        <v>0.0</v>
      </c>
      <c r="M55" s="42">
        <v>0.0</v>
      </c>
      <c r="N55" s="42">
        <v>0.0</v>
      </c>
    </row>
    <row r="56" ht="15.75" customHeight="1">
      <c r="A56" s="43" t="s">
        <v>53</v>
      </c>
      <c r="B56" s="44">
        <v>9.0</v>
      </c>
      <c r="C56" s="45">
        <v>1.0</v>
      </c>
      <c r="D56" s="45">
        <v>11.11</v>
      </c>
      <c r="E56" s="45">
        <v>2.0</v>
      </c>
      <c r="F56" s="45">
        <v>22.22</v>
      </c>
      <c r="G56" s="45">
        <v>5.0</v>
      </c>
      <c r="H56" s="45">
        <v>55.56</v>
      </c>
      <c r="I56" s="45">
        <v>1.0</v>
      </c>
      <c r="J56" s="45">
        <v>11.11</v>
      </c>
      <c r="K56" s="45">
        <v>0.0</v>
      </c>
      <c r="L56" s="45">
        <v>0.0</v>
      </c>
      <c r="M56" s="45">
        <v>0.0</v>
      </c>
      <c r="N56" s="45">
        <v>0.0</v>
      </c>
    </row>
    <row r="57" ht="15.75" customHeight="1">
      <c r="A57" s="40" t="s">
        <v>54</v>
      </c>
      <c r="B57" s="41">
        <v>9.0</v>
      </c>
      <c r="C57" s="42">
        <v>0.0</v>
      </c>
      <c r="D57" s="42">
        <v>0.0</v>
      </c>
      <c r="E57" s="42">
        <v>0.0</v>
      </c>
      <c r="F57" s="42">
        <v>0.0</v>
      </c>
      <c r="G57" s="42">
        <v>8.0</v>
      </c>
      <c r="H57" s="42">
        <v>88.89</v>
      </c>
      <c r="I57" s="42">
        <v>1.0</v>
      </c>
      <c r="J57" s="42">
        <v>11.11</v>
      </c>
      <c r="K57" s="42">
        <v>0.0</v>
      </c>
      <c r="L57" s="42">
        <v>0.0</v>
      </c>
      <c r="M57" s="42">
        <v>0.0</v>
      </c>
      <c r="N57" s="42">
        <v>0.0</v>
      </c>
    </row>
    <row r="58" ht="15.75" customHeight="1">
      <c r="A58" s="43" t="s">
        <v>55</v>
      </c>
      <c r="B58" s="46">
        <v>2.0</v>
      </c>
      <c r="C58" s="47">
        <v>0.0</v>
      </c>
      <c r="D58" s="47">
        <v>0.0</v>
      </c>
      <c r="E58" s="47">
        <v>0.0</v>
      </c>
      <c r="F58" s="47">
        <v>0.0</v>
      </c>
      <c r="G58" s="47">
        <v>1.0</v>
      </c>
      <c r="H58" s="47">
        <v>50.0</v>
      </c>
      <c r="I58" s="47">
        <v>1.0</v>
      </c>
      <c r="J58" s="47">
        <v>50.0</v>
      </c>
      <c r="K58" s="47">
        <v>0.0</v>
      </c>
      <c r="L58" s="47">
        <v>0.0</v>
      </c>
      <c r="M58" s="47">
        <v>0.0</v>
      </c>
      <c r="N58" s="47">
        <v>0.0</v>
      </c>
    </row>
    <row r="59" ht="15.75" customHeight="1">
      <c r="A59" s="48" t="s">
        <v>56</v>
      </c>
      <c r="B59" s="48">
        <v>180.0</v>
      </c>
      <c r="C59" s="48">
        <v>7.0</v>
      </c>
      <c r="D59" s="48">
        <v>3.889</v>
      </c>
      <c r="E59" s="48">
        <v>29.0</v>
      </c>
      <c r="F59" s="48">
        <v>16.11</v>
      </c>
      <c r="G59" s="48">
        <v>115.0</v>
      </c>
      <c r="H59" s="48">
        <v>63.89</v>
      </c>
      <c r="I59" s="48">
        <v>24.0</v>
      </c>
      <c r="J59" s="48">
        <v>13.33</v>
      </c>
      <c r="K59" s="48">
        <v>5.0</v>
      </c>
      <c r="L59" s="48">
        <v>2.778</v>
      </c>
      <c r="M59" s="48">
        <v>0.0</v>
      </c>
      <c r="N59" s="48">
        <v>0.0</v>
      </c>
    </row>
    <row r="60" ht="15.75" customHeight="1">
      <c r="A60" s="49" t="s">
        <v>57</v>
      </c>
      <c r="B60" s="49">
        <v>216.0</v>
      </c>
      <c r="C60" s="49">
        <v>9.0</v>
      </c>
      <c r="D60" s="49">
        <v>4.167</v>
      </c>
      <c r="E60" s="49">
        <v>39.0</v>
      </c>
      <c r="F60" s="49">
        <v>18.06</v>
      </c>
      <c r="G60" s="49">
        <v>137.0</v>
      </c>
      <c r="H60" s="49">
        <v>63.43</v>
      </c>
      <c r="I60" s="49">
        <v>26.0</v>
      </c>
      <c r="J60" s="49">
        <v>12.04</v>
      </c>
      <c r="K60" s="49">
        <v>5.0</v>
      </c>
      <c r="L60" s="49">
        <v>2.315</v>
      </c>
      <c r="M60" s="49">
        <v>0.0</v>
      </c>
      <c r="N60" s="49">
        <v>0.0</v>
      </c>
    </row>
    <row r="61" ht="15.75" customHeight="1">
      <c r="A61" s="50" t="s">
        <v>58</v>
      </c>
      <c r="B61" s="50">
        <v>227.0</v>
      </c>
      <c r="C61" s="50">
        <v>9.0</v>
      </c>
      <c r="D61" s="50">
        <v>3.965</v>
      </c>
      <c r="E61" s="50">
        <v>39.0</v>
      </c>
      <c r="F61" s="50">
        <v>17.18</v>
      </c>
      <c r="G61" s="50">
        <v>146.0</v>
      </c>
      <c r="H61" s="50">
        <v>64.32</v>
      </c>
      <c r="I61" s="50">
        <v>28.0</v>
      </c>
      <c r="J61" s="50">
        <v>12.33</v>
      </c>
      <c r="K61" s="50">
        <v>5.0</v>
      </c>
      <c r="L61" s="50">
        <v>2.203</v>
      </c>
      <c r="M61" s="50">
        <v>0.0</v>
      </c>
      <c r="N61" s="50">
        <v>0.0</v>
      </c>
    </row>
    <row r="62" ht="15.75" customHeight="1">
      <c r="A62" s="51" t="s">
        <v>59</v>
      </c>
      <c r="B62" s="51">
        <v>241.0</v>
      </c>
      <c r="C62" s="51">
        <v>9.0</v>
      </c>
      <c r="D62" s="51">
        <v>3.734</v>
      </c>
      <c r="E62" s="51">
        <v>40.0</v>
      </c>
      <c r="F62" s="51">
        <v>16.6</v>
      </c>
      <c r="G62" s="51">
        <v>157.0</v>
      </c>
      <c r="H62" s="51">
        <v>65.15</v>
      </c>
      <c r="I62" s="51">
        <v>30.0</v>
      </c>
      <c r="J62" s="51">
        <v>12.45</v>
      </c>
      <c r="K62" s="51">
        <v>5.0</v>
      </c>
      <c r="L62" s="51">
        <v>2.075</v>
      </c>
      <c r="M62" s="51">
        <v>0.0</v>
      </c>
      <c r="N62" s="51">
        <v>0.0</v>
      </c>
    </row>
    <row r="63" ht="15.75" customHeight="1">
      <c r="A63" s="38">
        <f>+ClassSum1!A63</f>
        <v>44879</v>
      </c>
      <c r="B63" s="39"/>
      <c r="C63" s="38"/>
      <c r="D63" s="39"/>
      <c r="E63" s="38"/>
      <c r="F63" s="39"/>
      <c r="G63" s="38"/>
      <c r="H63" s="39"/>
      <c r="I63" s="38"/>
      <c r="J63" s="39"/>
      <c r="K63" s="38"/>
      <c r="L63" s="39"/>
      <c r="M63" s="38"/>
      <c r="N63" s="39"/>
    </row>
    <row r="64" ht="15.75" customHeight="1">
      <c r="A64" s="40" t="s">
        <v>32</v>
      </c>
      <c r="B64" s="41">
        <v>0.0</v>
      </c>
      <c r="C64" s="42">
        <v>0.0</v>
      </c>
      <c r="D64" s="42" t="s">
        <v>60</v>
      </c>
      <c r="E64" s="42">
        <v>0.0</v>
      </c>
      <c r="F64" s="42" t="s">
        <v>60</v>
      </c>
      <c r="G64" s="42">
        <v>0.0</v>
      </c>
      <c r="H64" s="42" t="s">
        <v>60</v>
      </c>
      <c r="I64" s="42">
        <v>0.0</v>
      </c>
      <c r="J64" s="42" t="s">
        <v>60</v>
      </c>
      <c r="K64" s="42">
        <v>0.0</v>
      </c>
      <c r="L64" s="42">
        <v>0.0</v>
      </c>
      <c r="M64" s="42">
        <v>0.0</v>
      </c>
      <c r="N64" s="42" t="s">
        <v>60</v>
      </c>
    </row>
    <row r="65" ht="15.75" customHeight="1">
      <c r="A65" s="43" t="s">
        <v>33</v>
      </c>
      <c r="B65" s="44">
        <v>1.0</v>
      </c>
      <c r="C65" s="45">
        <v>0.0</v>
      </c>
      <c r="D65" s="45">
        <v>0.0</v>
      </c>
      <c r="E65" s="45">
        <v>0.0</v>
      </c>
      <c r="F65" s="45">
        <v>0.0</v>
      </c>
      <c r="G65" s="45">
        <v>0.0</v>
      </c>
      <c r="H65" s="45">
        <v>0.0</v>
      </c>
      <c r="I65" s="45">
        <v>1.0</v>
      </c>
      <c r="J65" s="45">
        <v>100.0</v>
      </c>
      <c r="K65" s="45">
        <v>0.0</v>
      </c>
      <c r="L65" s="45">
        <v>0.0</v>
      </c>
      <c r="M65" s="45">
        <v>0.0</v>
      </c>
      <c r="N65" s="45">
        <v>0.0</v>
      </c>
    </row>
    <row r="66" ht="15.75" customHeight="1">
      <c r="A66" s="40" t="s">
        <v>34</v>
      </c>
      <c r="B66" s="41">
        <v>1.0</v>
      </c>
      <c r="C66" s="42">
        <v>0.0</v>
      </c>
      <c r="D66" s="42">
        <v>0.0</v>
      </c>
      <c r="E66" s="42">
        <v>0.0</v>
      </c>
      <c r="F66" s="42">
        <v>0.0</v>
      </c>
      <c r="G66" s="42">
        <v>0.0</v>
      </c>
      <c r="H66" s="42">
        <v>0.0</v>
      </c>
      <c r="I66" s="42">
        <v>0.0</v>
      </c>
      <c r="J66" s="42">
        <v>0.0</v>
      </c>
      <c r="K66" s="42">
        <v>1.0</v>
      </c>
      <c r="L66" s="42">
        <v>100.0</v>
      </c>
      <c r="M66" s="42">
        <v>0.0</v>
      </c>
      <c r="N66" s="42">
        <v>0.0</v>
      </c>
    </row>
    <row r="67" ht="15.75" customHeight="1">
      <c r="A67" s="43" t="s">
        <v>35</v>
      </c>
      <c r="B67" s="44">
        <v>0.0</v>
      </c>
      <c r="C67" s="45">
        <v>0.0</v>
      </c>
      <c r="D67" s="45" t="s">
        <v>60</v>
      </c>
      <c r="E67" s="45">
        <v>0.0</v>
      </c>
      <c r="F67" s="45" t="s">
        <v>60</v>
      </c>
      <c r="G67" s="45">
        <v>0.0</v>
      </c>
      <c r="H67" s="45" t="s">
        <v>60</v>
      </c>
      <c r="I67" s="45">
        <v>0.0</v>
      </c>
      <c r="J67" s="45" t="s">
        <v>60</v>
      </c>
      <c r="K67" s="45">
        <v>0.0</v>
      </c>
      <c r="L67" s="45">
        <v>0.0</v>
      </c>
      <c r="M67" s="45">
        <v>0.0</v>
      </c>
      <c r="N67" s="45" t="s">
        <v>60</v>
      </c>
    </row>
    <row r="68" ht="15.75" customHeight="1">
      <c r="A68" s="40" t="s">
        <v>36</v>
      </c>
      <c r="B68" s="41">
        <v>2.0</v>
      </c>
      <c r="C68" s="42">
        <v>0.0</v>
      </c>
      <c r="D68" s="42">
        <v>0.0</v>
      </c>
      <c r="E68" s="42">
        <v>0.0</v>
      </c>
      <c r="F68" s="42">
        <v>0.0</v>
      </c>
      <c r="G68" s="42">
        <v>2.0</v>
      </c>
      <c r="H68" s="42">
        <v>100.0</v>
      </c>
      <c r="I68" s="42">
        <v>0.0</v>
      </c>
      <c r="J68" s="42">
        <v>0.0</v>
      </c>
      <c r="K68" s="42">
        <v>0.0</v>
      </c>
      <c r="L68" s="42">
        <v>0.0</v>
      </c>
      <c r="M68" s="42">
        <v>0.0</v>
      </c>
      <c r="N68" s="42">
        <v>0.0</v>
      </c>
    </row>
    <row r="69" ht="15.75" customHeight="1">
      <c r="A69" s="43" t="s">
        <v>37</v>
      </c>
      <c r="B69" s="44">
        <v>0.0</v>
      </c>
      <c r="C69" s="45">
        <v>0.0</v>
      </c>
      <c r="D69" s="45" t="s">
        <v>60</v>
      </c>
      <c r="E69" s="45">
        <v>0.0</v>
      </c>
      <c r="F69" s="45" t="s">
        <v>60</v>
      </c>
      <c r="G69" s="45">
        <v>0.0</v>
      </c>
      <c r="H69" s="45" t="s">
        <v>60</v>
      </c>
      <c r="I69" s="45">
        <v>0.0</v>
      </c>
      <c r="J69" s="45" t="s">
        <v>60</v>
      </c>
      <c r="K69" s="45">
        <v>0.0</v>
      </c>
      <c r="L69" s="45">
        <v>0.0</v>
      </c>
      <c r="M69" s="45">
        <v>0.0</v>
      </c>
      <c r="N69" s="45" t="s">
        <v>60</v>
      </c>
    </row>
    <row r="70" ht="15.75" customHeight="1">
      <c r="A70" s="40" t="s">
        <v>38</v>
      </c>
      <c r="B70" s="41">
        <v>0.0</v>
      </c>
      <c r="C70" s="42">
        <v>0.0</v>
      </c>
      <c r="D70" s="42" t="s">
        <v>60</v>
      </c>
      <c r="E70" s="42">
        <v>0.0</v>
      </c>
      <c r="F70" s="42" t="s">
        <v>60</v>
      </c>
      <c r="G70" s="42">
        <v>0.0</v>
      </c>
      <c r="H70" s="42" t="s">
        <v>60</v>
      </c>
      <c r="I70" s="42">
        <v>0.0</v>
      </c>
      <c r="J70" s="42" t="s">
        <v>60</v>
      </c>
      <c r="K70" s="42">
        <v>0.0</v>
      </c>
      <c r="L70" s="42">
        <v>0.0</v>
      </c>
      <c r="M70" s="42">
        <v>0.0</v>
      </c>
      <c r="N70" s="42" t="s">
        <v>60</v>
      </c>
    </row>
    <row r="71" ht="15.75" customHeight="1">
      <c r="A71" s="43" t="s">
        <v>39</v>
      </c>
      <c r="B71" s="44">
        <v>11.0</v>
      </c>
      <c r="C71" s="45">
        <v>2.0</v>
      </c>
      <c r="D71" s="45">
        <v>18.18</v>
      </c>
      <c r="E71" s="45">
        <v>2.0</v>
      </c>
      <c r="F71" s="45">
        <v>18.18</v>
      </c>
      <c r="G71" s="45">
        <v>3.0</v>
      </c>
      <c r="H71" s="45">
        <v>27.27</v>
      </c>
      <c r="I71" s="45">
        <v>2.0</v>
      </c>
      <c r="J71" s="45">
        <v>18.18</v>
      </c>
      <c r="K71" s="45">
        <v>2.0</v>
      </c>
      <c r="L71" s="45">
        <v>18.18</v>
      </c>
      <c r="M71" s="45">
        <v>0.0</v>
      </c>
      <c r="N71" s="45">
        <v>0.0</v>
      </c>
    </row>
    <row r="72" ht="15.75" customHeight="1">
      <c r="A72" s="40" t="s">
        <v>40</v>
      </c>
      <c r="B72" s="41">
        <v>18.0</v>
      </c>
      <c r="C72" s="42">
        <v>2.0</v>
      </c>
      <c r="D72" s="42">
        <v>11.11</v>
      </c>
      <c r="E72" s="42">
        <v>2.0</v>
      </c>
      <c r="F72" s="42">
        <v>11.11</v>
      </c>
      <c r="G72" s="42">
        <v>9.0</v>
      </c>
      <c r="H72" s="42">
        <v>50.0</v>
      </c>
      <c r="I72" s="42">
        <v>3.0</v>
      </c>
      <c r="J72" s="42">
        <v>16.67</v>
      </c>
      <c r="K72" s="42">
        <v>2.0</v>
      </c>
      <c r="L72" s="42">
        <v>11.11</v>
      </c>
      <c r="M72" s="42">
        <v>0.0</v>
      </c>
      <c r="N72" s="42">
        <v>0.0</v>
      </c>
    </row>
    <row r="73" ht="15.75" customHeight="1">
      <c r="A73" s="43" t="s">
        <v>41</v>
      </c>
      <c r="B73" s="44">
        <v>27.0</v>
      </c>
      <c r="C73" s="45">
        <v>4.0</v>
      </c>
      <c r="D73" s="45">
        <v>14.81</v>
      </c>
      <c r="E73" s="45">
        <v>6.0</v>
      </c>
      <c r="F73" s="45">
        <v>22.22</v>
      </c>
      <c r="G73" s="45">
        <v>11.0</v>
      </c>
      <c r="H73" s="45">
        <v>40.74</v>
      </c>
      <c r="I73" s="45">
        <v>6.0</v>
      </c>
      <c r="J73" s="45">
        <v>22.22</v>
      </c>
      <c r="K73" s="45">
        <v>0.0</v>
      </c>
      <c r="L73" s="45">
        <v>0.0</v>
      </c>
      <c r="M73" s="45">
        <v>0.0</v>
      </c>
      <c r="N73" s="45">
        <v>0.0</v>
      </c>
    </row>
    <row r="74" ht="15.75" customHeight="1">
      <c r="A74" s="40" t="s">
        <v>42</v>
      </c>
      <c r="B74" s="41">
        <v>10.0</v>
      </c>
      <c r="C74" s="42">
        <v>0.0</v>
      </c>
      <c r="D74" s="42">
        <v>0.0</v>
      </c>
      <c r="E74" s="42">
        <v>2.0</v>
      </c>
      <c r="F74" s="42">
        <v>20.0</v>
      </c>
      <c r="G74" s="42">
        <v>3.0</v>
      </c>
      <c r="H74" s="42">
        <v>30.0</v>
      </c>
      <c r="I74" s="42">
        <v>2.0</v>
      </c>
      <c r="J74" s="42">
        <v>20.0</v>
      </c>
      <c r="K74" s="42">
        <v>3.0</v>
      </c>
      <c r="L74" s="42">
        <v>30.0</v>
      </c>
      <c r="M74" s="42">
        <v>0.0</v>
      </c>
      <c r="N74" s="42">
        <v>0.0</v>
      </c>
    </row>
    <row r="75" ht="15.75" customHeight="1">
      <c r="A75" s="43" t="s">
        <v>43</v>
      </c>
      <c r="B75" s="44">
        <v>20.0</v>
      </c>
      <c r="C75" s="45">
        <v>2.0</v>
      </c>
      <c r="D75" s="45">
        <v>10.0</v>
      </c>
      <c r="E75" s="45">
        <v>4.0</v>
      </c>
      <c r="F75" s="45">
        <v>20.0</v>
      </c>
      <c r="G75" s="45">
        <v>7.0</v>
      </c>
      <c r="H75" s="45">
        <v>35.0</v>
      </c>
      <c r="I75" s="45">
        <v>2.0</v>
      </c>
      <c r="J75" s="45">
        <v>10.0</v>
      </c>
      <c r="K75" s="45">
        <v>5.0</v>
      </c>
      <c r="L75" s="45">
        <v>25.0</v>
      </c>
      <c r="M75" s="45">
        <v>0.0</v>
      </c>
      <c r="N75" s="45">
        <v>0.0</v>
      </c>
    </row>
    <row r="76" ht="15.75" customHeight="1">
      <c r="A76" s="40" t="s">
        <v>44</v>
      </c>
      <c r="B76" s="41">
        <v>29.0</v>
      </c>
      <c r="C76" s="42">
        <v>2.0</v>
      </c>
      <c r="D76" s="42">
        <v>6.897</v>
      </c>
      <c r="E76" s="42">
        <v>3.0</v>
      </c>
      <c r="F76" s="42">
        <v>10.34</v>
      </c>
      <c r="G76" s="42">
        <v>9.0</v>
      </c>
      <c r="H76" s="42">
        <v>31.03</v>
      </c>
      <c r="I76" s="42">
        <v>9.0</v>
      </c>
      <c r="J76" s="42">
        <v>31.03</v>
      </c>
      <c r="K76" s="42">
        <v>6.0</v>
      </c>
      <c r="L76" s="42">
        <v>20.69</v>
      </c>
      <c r="M76" s="42">
        <v>0.0</v>
      </c>
      <c r="N76" s="42">
        <v>0.0</v>
      </c>
    </row>
    <row r="77" ht="15.75" customHeight="1">
      <c r="A77" s="43" t="s">
        <v>45</v>
      </c>
      <c r="B77" s="44">
        <v>12.0</v>
      </c>
      <c r="C77" s="45">
        <v>0.0</v>
      </c>
      <c r="D77" s="45">
        <v>0.0</v>
      </c>
      <c r="E77" s="45">
        <v>4.0</v>
      </c>
      <c r="F77" s="45">
        <v>33.33</v>
      </c>
      <c r="G77" s="45">
        <v>2.0</v>
      </c>
      <c r="H77" s="45">
        <v>16.67</v>
      </c>
      <c r="I77" s="45">
        <v>4.0</v>
      </c>
      <c r="J77" s="45">
        <v>33.33</v>
      </c>
      <c r="K77" s="45">
        <v>2.0</v>
      </c>
      <c r="L77" s="45">
        <v>16.67</v>
      </c>
      <c r="M77" s="45">
        <v>0.0</v>
      </c>
      <c r="N77" s="45">
        <v>0.0</v>
      </c>
    </row>
    <row r="78" ht="15.75" customHeight="1">
      <c r="A78" s="40" t="s">
        <v>46</v>
      </c>
      <c r="B78" s="41">
        <v>17.0</v>
      </c>
      <c r="C78" s="42">
        <v>0.0</v>
      </c>
      <c r="D78" s="42">
        <v>0.0</v>
      </c>
      <c r="E78" s="42">
        <v>3.0</v>
      </c>
      <c r="F78" s="42">
        <v>17.65</v>
      </c>
      <c r="G78" s="42">
        <v>5.0</v>
      </c>
      <c r="H78" s="42">
        <v>29.41</v>
      </c>
      <c r="I78" s="42">
        <v>8.0</v>
      </c>
      <c r="J78" s="42">
        <v>47.06</v>
      </c>
      <c r="K78" s="42">
        <v>1.0</v>
      </c>
      <c r="L78" s="42">
        <v>5.882</v>
      </c>
      <c r="M78" s="42">
        <v>0.0</v>
      </c>
      <c r="N78" s="42">
        <v>0.0</v>
      </c>
    </row>
    <row r="79" ht="15.75" customHeight="1">
      <c r="A79" s="43" t="s">
        <v>47</v>
      </c>
      <c r="B79" s="44">
        <v>31.0</v>
      </c>
      <c r="C79" s="45">
        <v>0.0</v>
      </c>
      <c r="D79" s="45">
        <v>0.0</v>
      </c>
      <c r="E79" s="45">
        <v>4.0</v>
      </c>
      <c r="F79" s="45">
        <v>12.9</v>
      </c>
      <c r="G79" s="45">
        <v>21.0</v>
      </c>
      <c r="H79" s="45">
        <v>67.74</v>
      </c>
      <c r="I79" s="45">
        <v>6.0</v>
      </c>
      <c r="J79" s="45">
        <v>19.35</v>
      </c>
      <c r="K79" s="45">
        <v>0.0</v>
      </c>
      <c r="L79" s="45">
        <v>0.0</v>
      </c>
      <c r="M79" s="45">
        <v>0.0</v>
      </c>
      <c r="N79" s="45">
        <v>0.0</v>
      </c>
    </row>
    <row r="80" ht="15.75" customHeight="1">
      <c r="A80" s="40" t="s">
        <v>48</v>
      </c>
      <c r="B80" s="41">
        <v>14.0</v>
      </c>
      <c r="C80" s="42">
        <v>2.0</v>
      </c>
      <c r="D80" s="42">
        <v>14.29</v>
      </c>
      <c r="E80" s="42">
        <v>3.0</v>
      </c>
      <c r="F80" s="42">
        <v>21.43</v>
      </c>
      <c r="G80" s="42">
        <v>3.0</v>
      </c>
      <c r="H80" s="42">
        <v>21.43</v>
      </c>
      <c r="I80" s="42">
        <v>5.0</v>
      </c>
      <c r="J80" s="42">
        <v>35.71</v>
      </c>
      <c r="K80" s="42">
        <v>1.0</v>
      </c>
      <c r="L80" s="42">
        <v>7.143</v>
      </c>
      <c r="M80" s="42">
        <v>0.0</v>
      </c>
      <c r="N80" s="42">
        <v>0.0</v>
      </c>
    </row>
    <row r="81" ht="15.75" customHeight="1">
      <c r="A81" s="43" t="s">
        <v>49</v>
      </c>
      <c r="B81" s="44">
        <v>18.0</v>
      </c>
      <c r="C81" s="45">
        <v>1.0</v>
      </c>
      <c r="D81" s="45">
        <v>5.556</v>
      </c>
      <c r="E81" s="45">
        <v>4.0</v>
      </c>
      <c r="F81" s="45">
        <v>22.22</v>
      </c>
      <c r="G81" s="45">
        <v>9.0</v>
      </c>
      <c r="H81" s="45">
        <v>50.0</v>
      </c>
      <c r="I81" s="45">
        <v>3.0</v>
      </c>
      <c r="J81" s="45">
        <v>16.67</v>
      </c>
      <c r="K81" s="45">
        <v>1.0</v>
      </c>
      <c r="L81" s="45">
        <v>5.556</v>
      </c>
      <c r="M81" s="45">
        <v>0.0</v>
      </c>
      <c r="N81" s="45">
        <v>0.0</v>
      </c>
    </row>
    <row r="82" ht="15.75" customHeight="1">
      <c r="A82" s="40" t="s">
        <v>50</v>
      </c>
      <c r="B82" s="41">
        <v>13.0</v>
      </c>
      <c r="C82" s="42">
        <v>2.0</v>
      </c>
      <c r="D82" s="42">
        <v>15.38</v>
      </c>
      <c r="E82" s="42">
        <v>2.0</v>
      </c>
      <c r="F82" s="42">
        <v>15.38</v>
      </c>
      <c r="G82" s="42">
        <v>6.0</v>
      </c>
      <c r="H82" s="42">
        <v>46.15</v>
      </c>
      <c r="I82" s="42">
        <v>2.0</v>
      </c>
      <c r="J82" s="42">
        <v>15.38</v>
      </c>
      <c r="K82" s="42">
        <v>1.0</v>
      </c>
      <c r="L82" s="42">
        <v>7.692</v>
      </c>
      <c r="M82" s="42">
        <v>0.0</v>
      </c>
      <c r="N82" s="42">
        <v>0.0</v>
      </c>
    </row>
    <row r="83" ht="15.75" customHeight="1">
      <c r="A83" s="43" t="s">
        <v>51</v>
      </c>
      <c r="B83" s="44">
        <v>34.0</v>
      </c>
      <c r="C83" s="45">
        <v>0.0</v>
      </c>
      <c r="D83" s="45">
        <v>0.0</v>
      </c>
      <c r="E83" s="45">
        <v>4.0</v>
      </c>
      <c r="F83" s="45">
        <v>11.76</v>
      </c>
      <c r="G83" s="45">
        <v>27.0</v>
      </c>
      <c r="H83" s="45">
        <v>79.41</v>
      </c>
      <c r="I83" s="45">
        <v>3.0</v>
      </c>
      <c r="J83" s="45">
        <v>8.824</v>
      </c>
      <c r="K83" s="45">
        <v>0.0</v>
      </c>
      <c r="L83" s="45">
        <v>0.0</v>
      </c>
      <c r="M83" s="45">
        <v>0.0</v>
      </c>
      <c r="N83" s="45">
        <v>0.0</v>
      </c>
    </row>
    <row r="84" ht="15.75" customHeight="1">
      <c r="A84" s="40" t="s">
        <v>52</v>
      </c>
      <c r="B84" s="41">
        <v>19.0</v>
      </c>
      <c r="C84" s="42">
        <v>1.0</v>
      </c>
      <c r="D84" s="42">
        <v>5.263</v>
      </c>
      <c r="E84" s="42">
        <v>4.0</v>
      </c>
      <c r="F84" s="42">
        <v>21.05</v>
      </c>
      <c r="G84" s="42">
        <v>13.0</v>
      </c>
      <c r="H84" s="42">
        <v>68.42</v>
      </c>
      <c r="I84" s="42">
        <v>1.0</v>
      </c>
      <c r="J84" s="42">
        <v>5.263</v>
      </c>
      <c r="K84" s="42">
        <v>0.0</v>
      </c>
      <c r="L84" s="42">
        <v>0.0</v>
      </c>
      <c r="M84" s="42">
        <v>0.0</v>
      </c>
      <c r="N84" s="42">
        <v>0.0</v>
      </c>
    </row>
    <row r="85" ht="15.75" customHeight="1">
      <c r="A85" s="43" t="s">
        <v>53</v>
      </c>
      <c r="B85" s="44">
        <v>10.0</v>
      </c>
      <c r="C85" s="45">
        <v>1.0</v>
      </c>
      <c r="D85" s="45">
        <v>10.0</v>
      </c>
      <c r="E85" s="45">
        <v>2.0</v>
      </c>
      <c r="F85" s="45">
        <v>20.0</v>
      </c>
      <c r="G85" s="45">
        <v>5.0</v>
      </c>
      <c r="H85" s="45">
        <v>50.0</v>
      </c>
      <c r="I85" s="45">
        <v>2.0</v>
      </c>
      <c r="J85" s="45">
        <v>20.0</v>
      </c>
      <c r="K85" s="45">
        <v>0.0</v>
      </c>
      <c r="L85" s="45">
        <v>0.0</v>
      </c>
      <c r="M85" s="45">
        <v>0.0</v>
      </c>
      <c r="N85" s="45">
        <v>0.0</v>
      </c>
    </row>
    <row r="86" ht="15.75" customHeight="1">
      <c r="A86" s="40" t="s">
        <v>54</v>
      </c>
      <c r="B86" s="41">
        <v>4.0</v>
      </c>
      <c r="C86" s="42">
        <v>1.0</v>
      </c>
      <c r="D86" s="42">
        <v>25.0</v>
      </c>
      <c r="E86" s="42">
        <v>1.0</v>
      </c>
      <c r="F86" s="42">
        <v>25.0</v>
      </c>
      <c r="G86" s="42">
        <v>2.0</v>
      </c>
      <c r="H86" s="42">
        <v>50.0</v>
      </c>
      <c r="I86" s="42">
        <v>0.0</v>
      </c>
      <c r="J86" s="42">
        <v>0.0</v>
      </c>
      <c r="K86" s="42">
        <v>0.0</v>
      </c>
      <c r="L86" s="42">
        <v>0.0</v>
      </c>
      <c r="M86" s="42">
        <v>0.0</v>
      </c>
      <c r="N86" s="42">
        <v>0.0</v>
      </c>
    </row>
    <row r="87" ht="15.75" customHeight="1">
      <c r="A87" s="43" t="s">
        <v>55</v>
      </c>
      <c r="B87" s="46">
        <v>4.0</v>
      </c>
      <c r="C87" s="47">
        <v>1.0</v>
      </c>
      <c r="D87" s="47">
        <v>25.0</v>
      </c>
      <c r="E87" s="47">
        <v>0.0</v>
      </c>
      <c r="F87" s="47">
        <v>0.0</v>
      </c>
      <c r="G87" s="47">
        <v>2.0</v>
      </c>
      <c r="H87" s="47">
        <v>50.0</v>
      </c>
      <c r="I87" s="47">
        <v>1.0</v>
      </c>
      <c r="J87" s="47">
        <v>25.0</v>
      </c>
      <c r="K87" s="47">
        <v>0.0</v>
      </c>
      <c r="L87" s="47">
        <v>0.0</v>
      </c>
      <c r="M87" s="47">
        <v>0.0</v>
      </c>
      <c r="N87" s="47">
        <v>0.0</v>
      </c>
    </row>
    <row r="88" ht="15.75" customHeight="1">
      <c r="A88" s="48" t="s">
        <v>56</v>
      </c>
      <c r="B88" s="48">
        <v>220.0</v>
      </c>
      <c r="C88" s="48">
        <v>17.0</v>
      </c>
      <c r="D88" s="48">
        <v>7.727</v>
      </c>
      <c r="E88" s="48">
        <v>39.0</v>
      </c>
      <c r="F88" s="48">
        <v>17.73</v>
      </c>
      <c r="G88" s="48">
        <v>88.0</v>
      </c>
      <c r="H88" s="48">
        <v>40.0</v>
      </c>
      <c r="I88" s="48">
        <v>52.0</v>
      </c>
      <c r="J88" s="48">
        <v>23.64</v>
      </c>
      <c r="K88" s="48">
        <v>24.0</v>
      </c>
      <c r="L88" s="48">
        <v>10.905</v>
      </c>
      <c r="M88" s="48">
        <v>0.0</v>
      </c>
      <c r="N88" s="48">
        <v>0.0</v>
      </c>
    </row>
    <row r="89" ht="15.75" customHeight="1">
      <c r="A89" s="49" t="s">
        <v>57</v>
      </c>
      <c r="B89" s="49">
        <v>283.0</v>
      </c>
      <c r="C89" s="49">
        <v>19.0</v>
      </c>
      <c r="D89" s="49">
        <v>6.714</v>
      </c>
      <c r="E89" s="49">
        <v>49.0</v>
      </c>
      <c r="F89" s="49">
        <v>17.31</v>
      </c>
      <c r="G89" s="49">
        <v>133.0</v>
      </c>
      <c r="H89" s="49">
        <v>47.0</v>
      </c>
      <c r="I89" s="49">
        <v>58.0</v>
      </c>
      <c r="J89" s="49">
        <v>20.49</v>
      </c>
      <c r="K89" s="49">
        <v>24.0</v>
      </c>
      <c r="L89" s="49">
        <v>8.48</v>
      </c>
      <c r="M89" s="49">
        <v>0.0</v>
      </c>
      <c r="N89" s="49">
        <v>0.0</v>
      </c>
    </row>
    <row r="90" ht="15.75" customHeight="1">
      <c r="A90" s="50" t="s">
        <v>58</v>
      </c>
      <c r="B90" s="50">
        <v>291.0</v>
      </c>
      <c r="C90" s="50">
        <v>21.0</v>
      </c>
      <c r="D90" s="50">
        <v>7.216</v>
      </c>
      <c r="E90" s="50">
        <v>50.0</v>
      </c>
      <c r="F90" s="50">
        <v>17.18</v>
      </c>
      <c r="G90" s="50">
        <v>137.0</v>
      </c>
      <c r="H90" s="50">
        <v>47.08</v>
      </c>
      <c r="I90" s="50">
        <v>59.0</v>
      </c>
      <c r="J90" s="50">
        <v>20.27</v>
      </c>
      <c r="K90" s="50">
        <v>24.0</v>
      </c>
      <c r="L90" s="50">
        <v>8.248</v>
      </c>
      <c r="M90" s="50">
        <v>0.0</v>
      </c>
      <c r="N90" s="50">
        <v>0.0</v>
      </c>
    </row>
    <row r="91" ht="15.75" customHeight="1">
      <c r="A91" s="51" t="s">
        <v>59</v>
      </c>
      <c r="B91" s="51">
        <v>295.0</v>
      </c>
      <c r="C91" s="51">
        <v>21.0</v>
      </c>
      <c r="D91" s="51">
        <v>7.119</v>
      </c>
      <c r="E91" s="51">
        <v>50.0</v>
      </c>
      <c r="F91" s="51">
        <v>16.95</v>
      </c>
      <c r="G91" s="51">
        <v>139.0</v>
      </c>
      <c r="H91" s="51">
        <v>47.12</v>
      </c>
      <c r="I91" s="51">
        <v>60.0</v>
      </c>
      <c r="J91" s="51">
        <v>20.34</v>
      </c>
      <c r="K91" s="51">
        <v>25.0</v>
      </c>
      <c r="L91" s="51">
        <v>8.475</v>
      </c>
      <c r="M91" s="51">
        <v>0.0</v>
      </c>
      <c r="N91" s="51">
        <v>0.0</v>
      </c>
    </row>
    <row r="92" ht="15.75" customHeight="1">
      <c r="A92" s="38">
        <f>+ClassSum1!A92</f>
        <v>44880</v>
      </c>
      <c r="B92" s="39"/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</row>
    <row r="93" ht="15.75" customHeight="1">
      <c r="A93" s="40" t="s">
        <v>32</v>
      </c>
      <c r="B93" s="41">
        <v>2.0</v>
      </c>
      <c r="C93" s="42">
        <v>0.0</v>
      </c>
      <c r="D93" s="42">
        <v>0.0</v>
      </c>
      <c r="E93" s="42">
        <v>0.0</v>
      </c>
      <c r="F93" s="42">
        <v>0.0</v>
      </c>
      <c r="G93" s="42">
        <v>1.0</v>
      </c>
      <c r="H93" s="42">
        <v>50.0</v>
      </c>
      <c r="I93" s="42">
        <v>1.0</v>
      </c>
      <c r="J93" s="42">
        <v>50.0</v>
      </c>
      <c r="K93" s="42">
        <v>0.0</v>
      </c>
      <c r="L93" s="42">
        <v>0.0</v>
      </c>
      <c r="M93" s="42">
        <v>0.0</v>
      </c>
      <c r="N93" s="42">
        <v>0.0</v>
      </c>
    </row>
    <row r="94" ht="15.75" customHeight="1">
      <c r="A94" s="43" t="s">
        <v>33</v>
      </c>
      <c r="B94" s="44">
        <v>0.0</v>
      </c>
      <c r="C94" s="45">
        <v>0.0</v>
      </c>
      <c r="D94" s="45" t="s">
        <v>60</v>
      </c>
      <c r="E94" s="45">
        <v>0.0</v>
      </c>
      <c r="F94" s="45" t="s">
        <v>60</v>
      </c>
      <c r="G94" s="45">
        <v>0.0</v>
      </c>
      <c r="H94" s="45" t="s">
        <v>60</v>
      </c>
      <c r="I94" s="45">
        <v>0.0</v>
      </c>
      <c r="J94" s="45" t="s">
        <v>60</v>
      </c>
      <c r="K94" s="45">
        <v>0.0</v>
      </c>
      <c r="L94" s="45">
        <v>0.0</v>
      </c>
      <c r="M94" s="45">
        <v>0.0</v>
      </c>
      <c r="N94" s="45" t="s">
        <v>60</v>
      </c>
    </row>
    <row r="95" ht="15.75" customHeight="1">
      <c r="A95" s="40" t="s">
        <v>34</v>
      </c>
      <c r="B95" s="41">
        <v>0.0</v>
      </c>
      <c r="C95" s="42">
        <v>0.0</v>
      </c>
      <c r="D95" s="42" t="s">
        <v>60</v>
      </c>
      <c r="E95" s="42">
        <v>0.0</v>
      </c>
      <c r="F95" s="42" t="s">
        <v>60</v>
      </c>
      <c r="G95" s="42">
        <v>0.0</v>
      </c>
      <c r="H95" s="42" t="s">
        <v>60</v>
      </c>
      <c r="I95" s="42">
        <v>0.0</v>
      </c>
      <c r="J95" s="42" t="s">
        <v>60</v>
      </c>
      <c r="K95" s="42">
        <v>0.0</v>
      </c>
      <c r="L95" s="42">
        <v>0.0</v>
      </c>
      <c r="M95" s="42">
        <v>0.0</v>
      </c>
      <c r="N95" s="42" t="s">
        <v>60</v>
      </c>
    </row>
    <row r="96" ht="15.75" customHeight="1">
      <c r="A96" s="43" t="s">
        <v>35</v>
      </c>
      <c r="B96" s="44">
        <v>0.0</v>
      </c>
      <c r="C96" s="45">
        <v>0.0</v>
      </c>
      <c r="D96" s="45" t="s">
        <v>60</v>
      </c>
      <c r="E96" s="45">
        <v>0.0</v>
      </c>
      <c r="F96" s="45" t="s">
        <v>60</v>
      </c>
      <c r="G96" s="45">
        <v>0.0</v>
      </c>
      <c r="H96" s="45" t="s">
        <v>60</v>
      </c>
      <c r="I96" s="45">
        <v>0.0</v>
      </c>
      <c r="J96" s="45" t="s">
        <v>60</v>
      </c>
      <c r="K96" s="45">
        <v>0.0</v>
      </c>
      <c r="L96" s="45">
        <v>0.0</v>
      </c>
      <c r="M96" s="45">
        <v>0.0</v>
      </c>
      <c r="N96" s="45" t="s">
        <v>60</v>
      </c>
    </row>
    <row r="97" ht="15.75" customHeight="1">
      <c r="A97" s="40" t="s">
        <v>36</v>
      </c>
      <c r="B97" s="41">
        <v>1.0</v>
      </c>
      <c r="C97" s="42">
        <v>0.0</v>
      </c>
      <c r="D97" s="42">
        <v>0.0</v>
      </c>
      <c r="E97" s="42">
        <v>0.0</v>
      </c>
      <c r="F97" s="42">
        <v>0.0</v>
      </c>
      <c r="G97" s="42">
        <v>1.0</v>
      </c>
      <c r="H97" s="42">
        <v>100.0</v>
      </c>
      <c r="I97" s="42">
        <v>0.0</v>
      </c>
      <c r="J97" s="42">
        <v>0.0</v>
      </c>
      <c r="K97" s="42">
        <v>0.0</v>
      </c>
      <c r="L97" s="42">
        <v>0.0</v>
      </c>
      <c r="M97" s="42">
        <v>0.0</v>
      </c>
      <c r="N97" s="42">
        <v>0.0</v>
      </c>
    </row>
    <row r="98" ht="15.75" customHeight="1">
      <c r="A98" s="43" t="s">
        <v>37</v>
      </c>
      <c r="B98" s="44">
        <v>2.0</v>
      </c>
      <c r="C98" s="45">
        <v>0.0</v>
      </c>
      <c r="D98" s="45">
        <v>0.0</v>
      </c>
      <c r="E98" s="45">
        <v>0.0</v>
      </c>
      <c r="F98" s="45">
        <v>0.0</v>
      </c>
      <c r="G98" s="45">
        <v>0.0</v>
      </c>
      <c r="H98" s="45">
        <v>0.0</v>
      </c>
      <c r="I98" s="45">
        <v>1.0</v>
      </c>
      <c r="J98" s="45">
        <v>50.0</v>
      </c>
      <c r="K98" s="45">
        <v>1.0</v>
      </c>
      <c r="L98" s="45">
        <v>50.0</v>
      </c>
      <c r="M98" s="45">
        <v>0.0</v>
      </c>
      <c r="N98" s="45">
        <v>0.0</v>
      </c>
    </row>
    <row r="99" ht="15.75" customHeight="1">
      <c r="A99" s="40" t="s">
        <v>38</v>
      </c>
      <c r="B99" s="41">
        <v>1.0</v>
      </c>
      <c r="C99" s="42">
        <v>1.0</v>
      </c>
      <c r="D99" s="42">
        <v>100.0</v>
      </c>
      <c r="E99" s="42">
        <v>0.0</v>
      </c>
      <c r="F99" s="42">
        <v>0.0</v>
      </c>
      <c r="G99" s="42">
        <v>0.0</v>
      </c>
      <c r="H99" s="42">
        <v>0.0</v>
      </c>
      <c r="I99" s="42">
        <v>0.0</v>
      </c>
      <c r="J99" s="42">
        <v>0.0</v>
      </c>
      <c r="K99" s="42">
        <v>0.0</v>
      </c>
      <c r="L99" s="42">
        <v>0.0</v>
      </c>
      <c r="M99" s="42">
        <v>0.0</v>
      </c>
      <c r="N99" s="42">
        <v>0.0</v>
      </c>
    </row>
    <row r="100" ht="15.75" customHeight="1">
      <c r="A100" s="43" t="s">
        <v>39</v>
      </c>
      <c r="B100" s="44">
        <v>10.0</v>
      </c>
      <c r="C100" s="45">
        <v>2.0</v>
      </c>
      <c r="D100" s="45">
        <v>20.0</v>
      </c>
      <c r="E100" s="45">
        <v>1.0</v>
      </c>
      <c r="F100" s="45">
        <v>10.0</v>
      </c>
      <c r="G100" s="45">
        <v>4.0</v>
      </c>
      <c r="H100" s="45">
        <v>40.0</v>
      </c>
      <c r="I100" s="45">
        <v>3.0</v>
      </c>
      <c r="J100" s="45">
        <v>30.0</v>
      </c>
      <c r="K100" s="45">
        <v>0.0</v>
      </c>
      <c r="L100" s="45">
        <v>0.0</v>
      </c>
      <c r="M100" s="45">
        <v>0.0</v>
      </c>
      <c r="N100" s="45">
        <v>0.0</v>
      </c>
    </row>
    <row r="101" ht="15.75" customHeight="1">
      <c r="A101" s="40" t="s">
        <v>40</v>
      </c>
      <c r="B101" s="41">
        <v>33.0</v>
      </c>
      <c r="C101" s="42">
        <v>7.0</v>
      </c>
      <c r="D101" s="42">
        <v>21.21</v>
      </c>
      <c r="E101" s="42">
        <v>4.0</v>
      </c>
      <c r="F101" s="42">
        <v>12.12</v>
      </c>
      <c r="G101" s="42">
        <v>13.0</v>
      </c>
      <c r="H101" s="42">
        <v>39.39</v>
      </c>
      <c r="I101" s="42">
        <v>7.0</v>
      </c>
      <c r="J101" s="42">
        <v>21.21</v>
      </c>
      <c r="K101" s="42">
        <v>2.0</v>
      </c>
      <c r="L101" s="42">
        <v>6.061</v>
      </c>
      <c r="M101" s="42">
        <v>0.0</v>
      </c>
      <c r="N101" s="42">
        <v>0.0</v>
      </c>
    </row>
    <row r="102" ht="15.75" customHeight="1">
      <c r="A102" s="43" t="s">
        <v>41</v>
      </c>
      <c r="B102" s="44">
        <v>15.0</v>
      </c>
      <c r="C102" s="45">
        <v>3.0</v>
      </c>
      <c r="D102" s="45">
        <v>20.0</v>
      </c>
      <c r="E102" s="45">
        <v>0.0</v>
      </c>
      <c r="F102" s="45">
        <v>0.0</v>
      </c>
      <c r="G102" s="45">
        <v>7.0</v>
      </c>
      <c r="H102" s="45">
        <v>46.67</v>
      </c>
      <c r="I102" s="45">
        <v>3.0</v>
      </c>
      <c r="J102" s="45">
        <v>20.0</v>
      </c>
      <c r="K102" s="45">
        <v>2.0</v>
      </c>
      <c r="L102" s="45">
        <v>13.33</v>
      </c>
      <c r="M102" s="45">
        <v>0.0</v>
      </c>
      <c r="N102" s="45">
        <v>0.0</v>
      </c>
    </row>
    <row r="103" ht="15.75" customHeight="1">
      <c r="A103" s="40" t="s">
        <v>42</v>
      </c>
      <c r="B103" s="41">
        <v>8.0</v>
      </c>
      <c r="C103" s="42">
        <v>2.0</v>
      </c>
      <c r="D103" s="42">
        <v>25.0</v>
      </c>
      <c r="E103" s="42">
        <v>1.0</v>
      </c>
      <c r="F103" s="42">
        <v>12.5</v>
      </c>
      <c r="G103" s="42">
        <v>3.0</v>
      </c>
      <c r="H103" s="42">
        <v>37.5</v>
      </c>
      <c r="I103" s="42">
        <v>2.0</v>
      </c>
      <c r="J103" s="42">
        <v>25.0</v>
      </c>
      <c r="K103" s="42">
        <v>0.0</v>
      </c>
      <c r="L103" s="42">
        <v>0.0</v>
      </c>
      <c r="M103" s="42">
        <v>0.0</v>
      </c>
      <c r="N103" s="42">
        <v>0.0</v>
      </c>
    </row>
    <row r="104" ht="15.75" customHeight="1">
      <c r="A104" s="43" t="s">
        <v>43</v>
      </c>
      <c r="B104" s="44">
        <v>19.0</v>
      </c>
      <c r="C104" s="45">
        <v>0.0</v>
      </c>
      <c r="D104" s="45">
        <v>0.0</v>
      </c>
      <c r="E104" s="45">
        <v>1.0</v>
      </c>
      <c r="F104" s="45">
        <v>5.263</v>
      </c>
      <c r="G104" s="45">
        <v>11.0</v>
      </c>
      <c r="H104" s="45">
        <v>57.89</v>
      </c>
      <c r="I104" s="45">
        <v>5.0</v>
      </c>
      <c r="J104" s="45">
        <v>26.32</v>
      </c>
      <c r="K104" s="45">
        <v>2.0</v>
      </c>
      <c r="L104" s="45">
        <v>10.526</v>
      </c>
      <c r="M104" s="45">
        <v>0.0</v>
      </c>
      <c r="N104" s="45">
        <v>0.0</v>
      </c>
    </row>
    <row r="105" ht="15.75" customHeight="1">
      <c r="A105" s="40" t="s">
        <v>44</v>
      </c>
      <c r="B105" s="41">
        <v>18.0</v>
      </c>
      <c r="C105" s="42">
        <v>0.0</v>
      </c>
      <c r="D105" s="42">
        <v>0.0</v>
      </c>
      <c r="E105" s="42">
        <v>2.0</v>
      </c>
      <c r="F105" s="42">
        <v>11.11</v>
      </c>
      <c r="G105" s="42">
        <v>7.0</v>
      </c>
      <c r="H105" s="42">
        <v>38.89</v>
      </c>
      <c r="I105" s="42">
        <v>6.0</v>
      </c>
      <c r="J105" s="42">
        <v>33.33</v>
      </c>
      <c r="K105" s="42">
        <v>3.0</v>
      </c>
      <c r="L105" s="42">
        <v>16.67</v>
      </c>
      <c r="M105" s="42">
        <v>0.0</v>
      </c>
      <c r="N105" s="42">
        <v>0.0</v>
      </c>
    </row>
    <row r="106" ht="15.75" customHeight="1">
      <c r="A106" s="43" t="s">
        <v>45</v>
      </c>
      <c r="B106" s="44">
        <v>19.0</v>
      </c>
      <c r="C106" s="45">
        <v>2.0</v>
      </c>
      <c r="D106" s="45">
        <v>10.53</v>
      </c>
      <c r="E106" s="45">
        <v>3.0</v>
      </c>
      <c r="F106" s="45">
        <v>15.79</v>
      </c>
      <c r="G106" s="45">
        <v>7.0</v>
      </c>
      <c r="H106" s="45">
        <v>36.84</v>
      </c>
      <c r="I106" s="45">
        <v>5.0</v>
      </c>
      <c r="J106" s="45">
        <v>26.32</v>
      </c>
      <c r="K106" s="45">
        <v>2.0</v>
      </c>
      <c r="L106" s="45">
        <v>10.53</v>
      </c>
      <c r="M106" s="45">
        <v>0.0</v>
      </c>
      <c r="N106" s="45">
        <v>0.0</v>
      </c>
    </row>
    <row r="107" ht="15.75" customHeight="1">
      <c r="A107" s="40" t="s">
        <v>46</v>
      </c>
      <c r="B107" s="41">
        <v>19.0</v>
      </c>
      <c r="C107" s="42">
        <v>2.0</v>
      </c>
      <c r="D107" s="42">
        <v>10.53</v>
      </c>
      <c r="E107" s="42">
        <v>2.0</v>
      </c>
      <c r="F107" s="42">
        <v>10.53</v>
      </c>
      <c r="G107" s="42">
        <v>10.0</v>
      </c>
      <c r="H107" s="42">
        <v>52.63</v>
      </c>
      <c r="I107" s="42">
        <v>4.0</v>
      </c>
      <c r="J107" s="42">
        <v>21.05</v>
      </c>
      <c r="K107" s="42">
        <v>1.0</v>
      </c>
      <c r="L107" s="42">
        <v>5.263</v>
      </c>
      <c r="M107" s="42">
        <v>0.0</v>
      </c>
      <c r="N107" s="42">
        <v>0.0</v>
      </c>
    </row>
    <row r="108" ht="15.75" customHeight="1">
      <c r="A108" s="43" t="s">
        <v>47</v>
      </c>
      <c r="B108" s="44">
        <v>25.0</v>
      </c>
      <c r="C108" s="45">
        <v>1.0</v>
      </c>
      <c r="D108" s="45">
        <v>4.0</v>
      </c>
      <c r="E108" s="45">
        <v>1.0</v>
      </c>
      <c r="F108" s="45">
        <v>4.0</v>
      </c>
      <c r="G108" s="45">
        <v>13.0</v>
      </c>
      <c r="H108" s="45">
        <v>52.0</v>
      </c>
      <c r="I108" s="45">
        <v>9.0</v>
      </c>
      <c r="J108" s="45">
        <v>36.0</v>
      </c>
      <c r="K108" s="45">
        <v>1.0</v>
      </c>
      <c r="L108" s="45">
        <v>4.0</v>
      </c>
      <c r="M108" s="45">
        <v>0.0</v>
      </c>
      <c r="N108" s="45">
        <v>0.0</v>
      </c>
    </row>
    <row r="109" ht="15.75" customHeight="1">
      <c r="A109" s="40" t="s">
        <v>48</v>
      </c>
      <c r="B109" s="41">
        <v>15.0</v>
      </c>
      <c r="C109" s="42">
        <v>0.0</v>
      </c>
      <c r="D109" s="42">
        <v>0.0</v>
      </c>
      <c r="E109" s="42">
        <v>2.0</v>
      </c>
      <c r="F109" s="42">
        <v>13.33</v>
      </c>
      <c r="G109" s="42">
        <v>9.0</v>
      </c>
      <c r="H109" s="42">
        <v>60.0</v>
      </c>
      <c r="I109" s="42">
        <v>4.0</v>
      </c>
      <c r="J109" s="42">
        <v>26.67</v>
      </c>
      <c r="K109" s="42">
        <v>0.0</v>
      </c>
      <c r="L109" s="42">
        <v>0.0</v>
      </c>
      <c r="M109" s="42">
        <v>0.0</v>
      </c>
      <c r="N109" s="42">
        <v>0.0</v>
      </c>
    </row>
    <row r="110" ht="15.75" customHeight="1">
      <c r="A110" s="43" t="s">
        <v>49</v>
      </c>
      <c r="B110" s="44">
        <v>18.0</v>
      </c>
      <c r="C110" s="45">
        <v>1.0</v>
      </c>
      <c r="D110" s="45">
        <v>5.556</v>
      </c>
      <c r="E110" s="45">
        <v>3.0</v>
      </c>
      <c r="F110" s="45">
        <v>16.67</v>
      </c>
      <c r="G110" s="45">
        <v>11.0</v>
      </c>
      <c r="H110" s="45">
        <v>61.11</v>
      </c>
      <c r="I110" s="45">
        <v>3.0</v>
      </c>
      <c r="J110" s="45">
        <v>16.67</v>
      </c>
      <c r="K110" s="45">
        <v>0.0</v>
      </c>
      <c r="L110" s="45">
        <v>0.0</v>
      </c>
      <c r="M110" s="45">
        <v>0.0</v>
      </c>
      <c r="N110" s="45">
        <v>0.0</v>
      </c>
    </row>
    <row r="111" ht="15.75" customHeight="1">
      <c r="A111" s="40" t="s">
        <v>50</v>
      </c>
      <c r="B111" s="41">
        <v>19.0</v>
      </c>
      <c r="C111" s="42">
        <v>0.0</v>
      </c>
      <c r="D111" s="42">
        <v>0.0</v>
      </c>
      <c r="E111" s="42">
        <v>3.0</v>
      </c>
      <c r="F111" s="42">
        <v>15.79</v>
      </c>
      <c r="G111" s="42">
        <v>11.0</v>
      </c>
      <c r="H111" s="42">
        <v>57.89</v>
      </c>
      <c r="I111" s="42">
        <v>4.0</v>
      </c>
      <c r="J111" s="42">
        <v>21.05</v>
      </c>
      <c r="K111" s="42">
        <v>1.0</v>
      </c>
      <c r="L111" s="42">
        <v>5.263</v>
      </c>
      <c r="M111" s="42">
        <v>0.0</v>
      </c>
      <c r="N111" s="42">
        <v>0.0</v>
      </c>
    </row>
    <row r="112" ht="15.75" customHeight="1">
      <c r="A112" s="43" t="s">
        <v>51</v>
      </c>
      <c r="B112" s="44">
        <v>12.0</v>
      </c>
      <c r="C112" s="45">
        <v>1.0</v>
      </c>
      <c r="D112" s="45">
        <v>8.333</v>
      </c>
      <c r="E112" s="45">
        <v>4.0</v>
      </c>
      <c r="F112" s="45">
        <v>33.33</v>
      </c>
      <c r="G112" s="45">
        <v>5.0</v>
      </c>
      <c r="H112" s="45">
        <v>41.67</v>
      </c>
      <c r="I112" s="45">
        <v>1.0</v>
      </c>
      <c r="J112" s="45">
        <v>8.333</v>
      </c>
      <c r="K112" s="45">
        <v>1.0</v>
      </c>
      <c r="L112" s="45">
        <v>8.333</v>
      </c>
      <c r="M112" s="45">
        <v>0.0</v>
      </c>
      <c r="N112" s="45">
        <v>0.0</v>
      </c>
    </row>
    <row r="113" ht="15.75" customHeight="1">
      <c r="A113" s="40" t="s">
        <v>52</v>
      </c>
      <c r="B113" s="41">
        <v>11.0</v>
      </c>
      <c r="C113" s="42">
        <v>0.0</v>
      </c>
      <c r="D113" s="42">
        <v>0.0</v>
      </c>
      <c r="E113" s="42">
        <v>3.0</v>
      </c>
      <c r="F113" s="42">
        <v>27.27</v>
      </c>
      <c r="G113" s="42">
        <v>7.0</v>
      </c>
      <c r="H113" s="42">
        <v>63.64</v>
      </c>
      <c r="I113" s="42">
        <v>0.0</v>
      </c>
      <c r="J113" s="42">
        <v>0.0</v>
      </c>
      <c r="K113" s="42">
        <v>1.0</v>
      </c>
      <c r="L113" s="42">
        <v>9.091</v>
      </c>
      <c r="M113" s="42">
        <v>0.0</v>
      </c>
      <c r="N113" s="42">
        <v>0.0</v>
      </c>
    </row>
    <row r="114" ht="15.75" customHeight="1">
      <c r="A114" s="43" t="s">
        <v>53</v>
      </c>
      <c r="B114" s="44">
        <v>11.0</v>
      </c>
      <c r="C114" s="45">
        <v>0.0</v>
      </c>
      <c r="D114" s="45">
        <v>0.0</v>
      </c>
      <c r="E114" s="45">
        <v>0.0</v>
      </c>
      <c r="F114" s="45">
        <v>0.0</v>
      </c>
      <c r="G114" s="45">
        <v>9.0</v>
      </c>
      <c r="H114" s="45">
        <v>81.82</v>
      </c>
      <c r="I114" s="45">
        <v>2.0</v>
      </c>
      <c r="J114" s="45">
        <v>18.18</v>
      </c>
      <c r="K114" s="45">
        <v>0.0</v>
      </c>
      <c r="L114" s="45">
        <v>0.0</v>
      </c>
      <c r="M114" s="45">
        <v>0.0</v>
      </c>
      <c r="N114" s="45">
        <v>0.0</v>
      </c>
    </row>
    <row r="115" ht="15.75" customHeight="1">
      <c r="A115" s="40" t="s">
        <v>54</v>
      </c>
      <c r="B115" s="41">
        <v>13.0</v>
      </c>
      <c r="C115" s="42">
        <v>0.0</v>
      </c>
      <c r="D115" s="42">
        <v>0.0</v>
      </c>
      <c r="E115" s="42">
        <v>2.0</v>
      </c>
      <c r="F115" s="42">
        <v>15.38</v>
      </c>
      <c r="G115" s="42">
        <v>8.0</v>
      </c>
      <c r="H115" s="42">
        <v>61.54</v>
      </c>
      <c r="I115" s="42">
        <v>2.0</v>
      </c>
      <c r="J115" s="42">
        <v>15.38</v>
      </c>
      <c r="K115" s="42">
        <v>1.0</v>
      </c>
      <c r="L115" s="42">
        <v>7.692</v>
      </c>
      <c r="M115" s="42">
        <v>0.0</v>
      </c>
      <c r="N115" s="42">
        <v>0.0</v>
      </c>
    </row>
    <row r="116" ht="15.75" customHeight="1">
      <c r="A116" s="43" t="s">
        <v>55</v>
      </c>
      <c r="B116" s="46">
        <v>4.0</v>
      </c>
      <c r="C116" s="47">
        <v>0.0</v>
      </c>
      <c r="D116" s="47">
        <v>0.0</v>
      </c>
      <c r="E116" s="47">
        <v>0.0</v>
      </c>
      <c r="F116" s="47">
        <v>0.0</v>
      </c>
      <c r="G116" s="47">
        <v>3.0</v>
      </c>
      <c r="H116" s="47">
        <v>75.0</v>
      </c>
      <c r="I116" s="47">
        <v>1.0</v>
      </c>
      <c r="J116" s="47">
        <v>25.0</v>
      </c>
      <c r="K116" s="47">
        <v>0.0</v>
      </c>
      <c r="L116" s="47">
        <v>0.0</v>
      </c>
      <c r="M116" s="47">
        <v>0.0</v>
      </c>
      <c r="N116" s="47">
        <v>0.0</v>
      </c>
    </row>
    <row r="117" ht="15.75" customHeight="1">
      <c r="A117" s="48" t="s">
        <v>56</v>
      </c>
      <c r="B117" s="48">
        <v>218.0</v>
      </c>
      <c r="C117" s="48">
        <v>20.0</v>
      </c>
      <c r="D117" s="48">
        <v>9.174</v>
      </c>
      <c r="E117" s="48">
        <v>23.0</v>
      </c>
      <c r="F117" s="48">
        <v>10.55</v>
      </c>
      <c r="G117" s="48">
        <v>106.0</v>
      </c>
      <c r="H117" s="48">
        <v>48.62</v>
      </c>
      <c r="I117" s="48">
        <v>55.0</v>
      </c>
      <c r="J117" s="48">
        <v>25.23</v>
      </c>
      <c r="K117" s="48">
        <v>14.0</v>
      </c>
      <c r="L117" s="48">
        <v>6.423</v>
      </c>
      <c r="M117" s="48">
        <v>0.0</v>
      </c>
      <c r="N117" s="48">
        <v>0.0</v>
      </c>
    </row>
    <row r="118" ht="15.75" customHeight="1">
      <c r="A118" s="49" t="s">
        <v>57</v>
      </c>
      <c r="B118" s="49">
        <v>253.0</v>
      </c>
      <c r="C118" s="49">
        <v>22.0</v>
      </c>
      <c r="D118" s="49">
        <v>8.696</v>
      </c>
      <c r="E118" s="49">
        <v>30.0</v>
      </c>
      <c r="F118" s="49">
        <v>11.86</v>
      </c>
      <c r="G118" s="49">
        <v>127.0</v>
      </c>
      <c r="H118" s="49">
        <v>50.2</v>
      </c>
      <c r="I118" s="49">
        <v>58.0</v>
      </c>
      <c r="J118" s="49">
        <v>22.92</v>
      </c>
      <c r="K118" s="49">
        <v>16.0</v>
      </c>
      <c r="L118" s="49">
        <v>6.324</v>
      </c>
      <c r="M118" s="49">
        <v>0.0</v>
      </c>
      <c r="N118" s="49">
        <v>0.0</v>
      </c>
    </row>
    <row r="119" ht="15.75" customHeight="1">
      <c r="A119" s="50" t="s">
        <v>58</v>
      </c>
      <c r="B119" s="50">
        <v>270.0</v>
      </c>
      <c r="C119" s="50">
        <v>22.0</v>
      </c>
      <c r="D119" s="50">
        <v>8.148</v>
      </c>
      <c r="E119" s="50">
        <v>32.0</v>
      </c>
      <c r="F119" s="50">
        <v>11.85</v>
      </c>
      <c r="G119" s="50">
        <v>138.0</v>
      </c>
      <c r="H119" s="50">
        <v>51.11</v>
      </c>
      <c r="I119" s="50">
        <v>61.0</v>
      </c>
      <c r="J119" s="50">
        <v>22.59</v>
      </c>
      <c r="K119" s="50">
        <v>17.0</v>
      </c>
      <c r="L119" s="50">
        <v>6.296</v>
      </c>
      <c r="M119" s="50">
        <v>0.0</v>
      </c>
      <c r="N119" s="50">
        <v>0.0</v>
      </c>
    </row>
    <row r="120" ht="15.75" customHeight="1">
      <c r="A120" s="51" t="s">
        <v>59</v>
      </c>
      <c r="B120" s="51">
        <v>275.0</v>
      </c>
      <c r="C120" s="51">
        <v>22.0</v>
      </c>
      <c r="D120" s="51">
        <v>8.0</v>
      </c>
      <c r="E120" s="51">
        <v>32.0</v>
      </c>
      <c r="F120" s="51">
        <v>11.64</v>
      </c>
      <c r="G120" s="51">
        <v>140.0</v>
      </c>
      <c r="H120" s="51">
        <v>50.91</v>
      </c>
      <c r="I120" s="51">
        <v>63.0</v>
      </c>
      <c r="J120" s="51">
        <v>22.91</v>
      </c>
      <c r="K120" s="51">
        <v>18.0</v>
      </c>
      <c r="L120" s="51">
        <v>6.546</v>
      </c>
      <c r="M120" s="51">
        <v>0.0</v>
      </c>
      <c r="N120" s="51">
        <v>0.0</v>
      </c>
    </row>
    <row r="121" ht="15.75" customHeight="1">
      <c r="A121" s="38">
        <f>+ClassSum1!A121</f>
        <v>44881</v>
      </c>
      <c r="B121" s="39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M121" s="38"/>
      <c r="N121" s="39"/>
    </row>
    <row r="122" ht="15.75" customHeight="1">
      <c r="A122" s="40" t="s">
        <v>32</v>
      </c>
      <c r="B122" s="41">
        <v>2.0</v>
      </c>
      <c r="C122" s="42">
        <v>0.0</v>
      </c>
      <c r="D122" s="42">
        <v>0.0</v>
      </c>
      <c r="E122" s="42">
        <v>1.0</v>
      </c>
      <c r="F122" s="42">
        <v>50.0</v>
      </c>
      <c r="G122" s="42">
        <v>1.0</v>
      </c>
      <c r="H122" s="42">
        <v>50.0</v>
      </c>
      <c r="I122" s="42">
        <v>0.0</v>
      </c>
      <c r="J122" s="42">
        <v>0.0</v>
      </c>
      <c r="K122" s="42">
        <v>0.0</v>
      </c>
      <c r="L122" s="42">
        <v>0.0</v>
      </c>
      <c r="M122" s="42">
        <v>0.0</v>
      </c>
      <c r="N122" s="42">
        <v>0.0</v>
      </c>
    </row>
    <row r="123" ht="15.75" customHeight="1">
      <c r="A123" s="43" t="s">
        <v>33</v>
      </c>
      <c r="B123" s="44">
        <v>1.0</v>
      </c>
      <c r="C123" s="45">
        <v>0.0</v>
      </c>
      <c r="D123" s="45">
        <v>0.0</v>
      </c>
      <c r="E123" s="45">
        <v>0.0</v>
      </c>
      <c r="F123" s="45">
        <v>0.0</v>
      </c>
      <c r="G123" s="45">
        <v>1.0</v>
      </c>
      <c r="H123" s="45">
        <v>100.0</v>
      </c>
      <c r="I123" s="45">
        <v>0.0</v>
      </c>
      <c r="J123" s="45">
        <v>0.0</v>
      </c>
      <c r="K123" s="45">
        <v>0.0</v>
      </c>
      <c r="L123" s="45">
        <v>0.0</v>
      </c>
      <c r="M123" s="45">
        <v>0.0</v>
      </c>
      <c r="N123" s="45">
        <v>0.0</v>
      </c>
    </row>
    <row r="124" ht="15.75" customHeight="1">
      <c r="A124" s="40" t="s">
        <v>34</v>
      </c>
      <c r="B124" s="41">
        <v>0.0</v>
      </c>
      <c r="C124" s="42">
        <v>0.0</v>
      </c>
      <c r="D124" s="42" t="s">
        <v>60</v>
      </c>
      <c r="E124" s="42">
        <v>0.0</v>
      </c>
      <c r="F124" s="42" t="s">
        <v>60</v>
      </c>
      <c r="G124" s="42">
        <v>0.0</v>
      </c>
      <c r="H124" s="42" t="s">
        <v>60</v>
      </c>
      <c r="I124" s="42">
        <v>0.0</v>
      </c>
      <c r="J124" s="42" t="s">
        <v>60</v>
      </c>
      <c r="K124" s="42">
        <v>0.0</v>
      </c>
      <c r="L124" s="42">
        <v>0.0</v>
      </c>
      <c r="M124" s="42">
        <v>0.0</v>
      </c>
      <c r="N124" s="42" t="s">
        <v>60</v>
      </c>
    </row>
    <row r="125" ht="15.75" customHeight="1">
      <c r="A125" s="43" t="s">
        <v>35</v>
      </c>
      <c r="B125" s="44">
        <v>0.0</v>
      </c>
      <c r="C125" s="45">
        <v>0.0</v>
      </c>
      <c r="D125" s="45" t="s">
        <v>60</v>
      </c>
      <c r="E125" s="45">
        <v>0.0</v>
      </c>
      <c r="F125" s="45" t="s">
        <v>60</v>
      </c>
      <c r="G125" s="45">
        <v>0.0</v>
      </c>
      <c r="H125" s="45" t="s">
        <v>60</v>
      </c>
      <c r="I125" s="45">
        <v>0.0</v>
      </c>
      <c r="J125" s="45" t="s">
        <v>60</v>
      </c>
      <c r="K125" s="45">
        <v>0.0</v>
      </c>
      <c r="L125" s="45">
        <v>0.0</v>
      </c>
      <c r="M125" s="45">
        <v>0.0</v>
      </c>
      <c r="N125" s="45" t="s">
        <v>60</v>
      </c>
    </row>
    <row r="126" ht="15.75" customHeight="1">
      <c r="A126" s="40" t="s">
        <v>36</v>
      </c>
      <c r="B126" s="41">
        <v>2.0</v>
      </c>
      <c r="C126" s="42">
        <v>0.0</v>
      </c>
      <c r="D126" s="42">
        <v>0.0</v>
      </c>
      <c r="E126" s="42">
        <v>0.0</v>
      </c>
      <c r="F126" s="42">
        <v>0.0</v>
      </c>
      <c r="G126" s="42">
        <v>2.0</v>
      </c>
      <c r="H126" s="42">
        <v>100.0</v>
      </c>
      <c r="I126" s="42">
        <v>0.0</v>
      </c>
      <c r="J126" s="42">
        <v>0.0</v>
      </c>
      <c r="K126" s="42">
        <v>0.0</v>
      </c>
      <c r="L126" s="42">
        <v>0.0</v>
      </c>
      <c r="M126" s="42">
        <v>0.0</v>
      </c>
      <c r="N126" s="42">
        <v>0.0</v>
      </c>
    </row>
    <row r="127" ht="15.75" customHeight="1">
      <c r="A127" s="43" t="s">
        <v>37</v>
      </c>
      <c r="B127" s="44">
        <v>0.0</v>
      </c>
      <c r="C127" s="45">
        <v>0.0</v>
      </c>
      <c r="D127" s="45" t="s">
        <v>60</v>
      </c>
      <c r="E127" s="45">
        <v>0.0</v>
      </c>
      <c r="F127" s="45" t="s">
        <v>60</v>
      </c>
      <c r="G127" s="45">
        <v>0.0</v>
      </c>
      <c r="H127" s="45" t="s">
        <v>60</v>
      </c>
      <c r="I127" s="45">
        <v>0.0</v>
      </c>
      <c r="J127" s="45" t="s">
        <v>60</v>
      </c>
      <c r="K127" s="45">
        <v>0.0</v>
      </c>
      <c r="L127" s="45">
        <v>0.0</v>
      </c>
      <c r="M127" s="45">
        <v>0.0</v>
      </c>
      <c r="N127" s="45" t="s">
        <v>60</v>
      </c>
    </row>
    <row r="128" ht="15.75" customHeight="1">
      <c r="A128" s="40" t="s">
        <v>38</v>
      </c>
      <c r="B128" s="41">
        <v>2.0</v>
      </c>
      <c r="C128" s="42">
        <v>0.0</v>
      </c>
      <c r="D128" s="42">
        <v>0.0</v>
      </c>
      <c r="E128" s="42">
        <v>0.0</v>
      </c>
      <c r="F128" s="42">
        <v>0.0</v>
      </c>
      <c r="G128" s="42">
        <v>1.0</v>
      </c>
      <c r="H128" s="42">
        <v>50.0</v>
      </c>
      <c r="I128" s="42">
        <v>1.0</v>
      </c>
      <c r="J128" s="42">
        <v>50.0</v>
      </c>
      <c r="K128" s="42">
        <v>0.0</v>
      </c>
      <c r="L128" s="42">
        <v>0.0</v>
      </c>
      <c r="M128" s="42">
        <v>0.0</v>
      </c>
      <c r="N128" s="42">
        <v>0.0</v>
      </c>
    </row>
    <row r="129" ht="15.75" customHeight="1">
      <c r="A129" s="43" t="s">
        <v>39</v>
      </c>
      <c r="B129" s="44">
        <v>15.0</v>
      </c>
      <c r="C129" s="45">
        <v>3.0</v>
      </c>
      <c r="D129" s="45">
        <v>20.0</v>
      </c>
      <c r="E129" s="45">
        <v>1.0</v>
      </c>
      <c r="F129" s="45">
        <v>6.667</v>
      </c>
      <c r="G129" s="45">
        <v>4.0</v>
      </c>
      <c r="H129" s="45">
        <v>26.67</v>
      </c>
      <c r="I129" s="45">
        <v>6.0</v>
      </c>
      <c r="J129" s="45">
        <v>40.0</v>
      </c>
      <c r="K129" s="45">
        <v>1.0</v>
      </c>
      <c r="L129" s="45">
        <v>6.667</v>
      </c>
      <c r="M129" s="45">
        <v>0.0</v>
      </c>
      <c r="N129" s="45">
        <v>0.0</v>
      </c>
    </row>
    <row r="130" ht="15.75" customHeight="1">
      <c r="A130" s="40" t="s">
        <v>40</v>
      </c>
      <c r="B130" s="41">
        <v>32.0</v>
      </c>
      <c r="C130" s="42">
        <v>5.0</v>
      </c>
      <c r="D130" s="42">
        <v>15.63</v>
      </c>
      <c r="E130" s="42">
        <v>4.0</v>
      </c>
      <c r="F130" s="42">
        <v>12.5</v>
      </c>
      <c r="G130" s="42">
        <v>16.0</v>
      </c>
      <c r="H130" s="42">
        <v>50.0</v>
      </c>
      <c r="I130" s="42">
        <v>6.0</v>
      </c>
      <c r="J130" s="42">
        <v>18.75</v>
      </c>
      <c r="K130" s="42">
        <v>1.0</v>
      </c>
      <c r="L130" s="42">
        <v>3.125</v>
      </c>
      <c r="M130" s="42">
        <v>0.0</v>
      </c>
      <c r="N130" s="42">
        <v>0.0</v>
      </c>
    </row>
    <row r="131" ht="15.75" customHeight="1">
      <c r="A131" s="43" t="s">
        <v>41</v>
      </c>
      <c r="B131" s="44">
        <v>22.0</v>
      </c>
      <c r="C131" s="45">
        <v>3.0</v>
      </c>
      <c r="D131" s="45">
        <v>13.64</v>
      </c>
      <c r="E131" s="45">
        <v>0.0</v>
      </c>
      <c r="F131" s="45">
        <v>0.0</v>
      </c>
      <c r="G131" s="45">
        <v>15.0</v>
      </c>
      <c r="H131" s="45">
        <v>68.18</v>
      </c>
      <c r="I131" s="45">
        <v>1.0</v>
      </c>
      <c r="J131" s="45">
        <v>4.545</v>
      </c>
      <c r="K131" s="45">
        <v>3.0</v>
      </c>
      <c r="L131" s="45">
        <v>13.64</v>
      </c>
      <c r="M131" s="45">
        <v>0.0</v>
      </c>
      <c r="N131" s="45">
        <v>0.0</v>
      </c>
    </row>
    <row r="132" ht="15.75" customHeight="1">
      <c r="A132" s="40" t="s">
        <v>42</v>
      </c>
      <c r="B132" s="41">
        <v>14.0</v>
      </c>
      <c r="C132" s="42">
        <v>0.0</v>
      </c>
      <c r="D132" s="42">
        <v>0.0</v>
      </c>
      <c r="E132" s="42">
        <v>4.0</v>
      </c>
      <c r="F132" s="42">
        <v>28.57</v>
      </c>
      <c r="G132" s="42">
        <v>4.0</v>
      </c>
      <c r="H132" s="42">
        <v>28.57</v>
      </c>
      <c r="I132" s="42">
        <v>3.0</v>
      </c>
      <c r="J132" s="42">
        <v>21.43</v>
      </c>
      <c r="K132" s="42">
        <v>3.0</v>
      </c>
      <c r="L132" s="42">
        <v>21.429</v>
      </c>
      <c r="M132" s="42">
        <v>0.0</v>
      </c>
      <c r="N132" s="42">
        <v>0.0</v>
      </c>
    </row>
    <row r="133" ht="15.75" customHeight="1">
      <c r="A133" s="43" t="s">
        <v>43</v>
      </c>
      <c r="B133" s="44">
        <v>15.0</v>
      </c>
      <c r="C133" s="45">
        <v>1.0</v>
      </c>
      <c r="D133" s="45">
        <v>6.667</v>
      </c>
      <c r="E133" s="45">
        <v>2.0</v>
      </c>
      <c r="F133" s="45">
        <v>13.33</v>
      </c>
      <c r="G133" s="45">
        <v>9.0</v>
      </c>
      <c r="H133" s="45">
        <v>60.0</v>
      </c>
      <c r="I133" s="45">
        <v>2.0</v>
      </c>
      <c r="J133" s="45">
        <v>13.33</v>
      </c>
      <c r="K133" s="45">
        <v>1.0</v>
      </c>
      <c r="L133" s="45">
        <v>6.667</v>
      </c>
      <c r="M133" s="45">
        <v>0.0</v>
      </c>
      <c r="N133" s="45">
        <v>0.0</v>
      </c>
    </row>
    <row r="134" ht="15.75" customHeight="1">
      <c r="A134" s="40" t="s">
        <v>44</v>
      </c>
      <c r="B134" s="41">
        <v>19.0</v>
      </c>
      <c r="C134" s="42">
        <v>1.0</v>
      </c>
      <c r="D134" s="42">
        <v>5.263</v>
      </c>
      <c r="E134" s="42">
        <v>3.0</v>
      </c>
      <c r="F134" s="42">
        <v>15.79</v>
      </c>
      <c r="G134" s="42">
        <v>9.0</v>
      </c>
      <c r="H134" s="42">
        <v>47.37</v>
      </c>
      <c r="I134" s="42">
        <v>4.0</v>
      </c>
      <c r="J134" s="42">
        <v>21.05</v>
      </c>
      <c r="K134" s="42">
        <v>2.0</v>
      </c>
      <c r="L134" s="42">
        <v>10.53</v>
      </c>
      <c r="M134" s="42">
        <v>0.0</v>
      </c>
      <c r="N134" s="42">
        <v>0.0</v>
      </c>
    </row>
    <row r="135" ht="15.75" customHeight="1">
      <c r="A135" s="43" t="s">
        <v>45</v>
      </c>
      <c r="B135" s="44">
        <v>15.0</v>
      </c>
      <c r="C135" s="45">
        <v>0.0</v>
      </c>
      <c r="D135" s="45">
        <v>0.0</v>
      </c>
      <c r="E135" s="45">
        <v>2.0</v>
      </c>
      <c r="F135" s="45">
        <v>13.33</v>
      </c>
      <c r="G135" s="45">
        <v>7.0</v>
      </c>
      <c r="H135" s="45">
        <v>46.67</v>
      </c>
      <c r="I135" s="45">
        <v>5.0</v>
      </c>
      <c r="J135" s="45">
        <v>33.33</v>
      </c>
      <c r="K135" s="45">
        <v>1.0</v>
      </c>
      <c r="L135" s="45">
        <v>6.667</v>
      </c>
      <c r="M135" s="45">
        <v>0.0</v>
      </c>
      <c r="N135" s="45">
        <v>0.0</v>
      </c>
    </row>
    <row r="136" ht="15.75" customHeight="1">
      <c r="A136" s="40" t="s">
        <v>46</v>
      </c>
      <c r="B136" s="41">
        <v>17.0</v>
      </c>
      <c r="C136" s="42">
        <v>0.0</v>
      </c>
      <c r="D136" s="42">
        <v>0.0</v>
      </c>
      <c r="E136" s="42">
        <v>3.0</v>
      </c>
      <c r="F136" s="42">
        <v>17.65</v>
      </c>
      <c r="G136" s="42">
        <v>6.0</v>
      </c>
      <c r="H136" s="42">
        <v>35.29</v>
      </c>
      <c r="I136" s="42">
        <v>6.0</v>
      </c>
      <c r="J136" s="42">
        <v>35.29</v>
      </c>
      <c r="K136" s="42">
        <v>2.0</v>
      </c>
      <c r="L136" s="42">
        <v>11.76</v>
      </c>
      <c r="M136" s="42">
        <v>0.0</v>
      </c>
      <c r="N136" s="42">
        <v>0.0</v>
      </c>
    </row>
    <row r="137" ht="15.75" customHeight="1">
      <c r="A137" s="43" t="s">
        <v>47</v>
      </c>
      <c r="B137" s="44">
        <v>15.0</v>
      </c>
      <c r="C137" s="45">
        <v>1.0</v>
      </c>
      <c r="D137" s="45">
        <v>6.667</v>
      </c>
      <c r="E137" s="45">
        <v>1.0</v>
      </c>
      <c r="F137" s="45">
        <v>6.667</v>
      </c>
      <c r="G137" s="45">
        <v>10.0</v>
      </c>
      <c r="H137" s="45">
        <v>66.67</v>
      </c>
      <c r="I137" s="45">
        <v>3.0</v>
      </c>
      <c r="J137" s="45">
        <v>20.0</v>
      </c>
      <c r="K137" s="45">
        <v>0.0</v>
      </c>
      <c r="L137" s="45">
        <v>0.0</v>
      </c>
      <c r="M137" s="45">
        <v>0.0</v>
      </c>
      <c r="N137" s="45">
        <v>0.0</v>
      </c>
    </row>
    <row r="138" ht="15.75" customHeight="1">
      <c r="A138" s="40" t="s">
        <v>48</v>
      </c>
      <c r="B138" s="41">
        <v>13.0</v>
      </c>
      <c r="C138" s="42">
        <v>0.0</v>
      </c>
      <c r="D138" s="42">
        <v>0.0</v>
      </c>
      <c r="E138" s="42">
        <v>4.0</v>
      </c>
      <c r="F138" s="42">
        <v>30.77</v>
      </c>
      <c r="G138" s="42">
        <v>6.0</v>
      </c>
      <c r="H138" s="42">
        <v>46.15</v>
      </c>
      <c r="I138" s="42">
        <v>2.0</v>
      </c>
      <c r="J138" s="42">
        <v>15.38</v>
      </c>
      <c r="K138" s="42">
        <v>1.0</v>
      </c>
      <c r="L138" s="42">
        <v>7.692</v>
      </c>
      <c r="M138" s="42">
        <v>0.0</v>
      </c>
      <c r="N138" s="42">
        <v>0.0</v>
      </c>
    </row>
    <row r="139" ht="15.75" customHeight="1">
      <c r="A139" s="43" t="s">
        <v>49</v>
      </c>
      <c r="B139" s="44">
        <v>11.0</v>
      </c>
      <c r="C139" s="45">
        <v>0.0</v>
      </c>
      <c r="D139" s="45">
        <v>0.0</v>
      </c>
      <c r="E139" s="45">
        <v>2.0</v>
      </c>
      <c r="F139" s="45">
        <v>18.18</v>
      </c>
      <c r="G139" s="45">
        <v>4.0</v>
      </c>
      <c r="H139" s="45">
        <v>36.36</v>
      </c>
      <c r="I139" s="45">
        <v>5.0</v>
      </c>
      <c r="J139" s="45">
        <v>45.45</v>
      </c>
      <c r="K139" s="45">
        <v>0.0</v>
      </c>
      <c r="L139" s="45">
        <v>0.0</v>
      </c>
      <c r="M139" s="45">
        <v>0.0</v>
      </c>
      <c r="N139" s="45">
        <v>0.0</v>
      </c>
    </row>
    <row r="140" ht="15.75" customHeight="1">
      <c r="A140" s="40" t="s">
        <v>50</v>
      </c>
      <c r="B140" s="41">
        <v>18.0</v>
      </c>
      <c r="C140" s="42">
        <v>1.0</v>
      </c>
      <c r="D140" s="42">
        <v>5.556</v>
      </c>
      <c r="E140" s="42">
        <v>5.0</v>
      </c>
      <c r="F140" s="42">
        <v>27.78</v>
      </c>
      <c r="G140" s="42">
        <v>6.0</v>
      </c>
      <c r="H140" s="42">
        <v>33.33</v>
      </c>
      <c r="I140" s="42">
        <v>5.0</v>
      </c>
      <c r="J140" s="42">
        <v>27.78</v>
      </c>
      <c r="K140" s="42">
        <v>1.0</v>
      </c>
      <c r="L140" s="42">
        <v>5.556</v>
      </c>
      <c r="M140" s="42">
        <v>0.0</v>
      </c>
      <c r="N140" s="42">
        <v>0.0</v>
      </c>
    </row>
    <row r="141" ht="15.75" customHeight="1">
      <c r="A141" s="43" t="s">
        <v>51</v>
      </c>
      <c r="B141" s="44">
        <v>19.0</v>
      </c>
      <c r="C141" s="45">
        <v>0.0</v>
      </c>
      <c r="D141" s="45">
        <v>0.0</v>
      </c>
      <c r="E141" s="45">
        <v>3.0</v>
      </c>
      <c r="F141" s="45">
        <v>15.79</v>
      </c>
      <c r="G141" s="45">
        <v>12.0</v>
      </c>
      <c r="H141" s="45">
        <v>63.16</v>
      </c>
      <c r="I141" s="45">
        <v>4.0</v>
      </c>
      <c r="J141" s="45">
        <v>21.05</v>
      </c>
      <c r="K141" s="45">
        <v>0.0</v>
      </c>
      <c r="L141" s="45">
        <v>0.0</v>
      </c>
      <c r="M141" s="45">
        <v>0.0</v>
      </c>
      <c r="N141" s="45">
        <v>0.0</v>
      </c>
    </row>
    <row r="142" ht="15.75" customHeight="1">
      <c r="A142" s="40" t="s">
        <v>52</v>
      </c>
      <c r="B142" s="41">
        <v>10.0</v>
      </c>
      <c r="C142" s="42">
        <v>2.0</v>
      </c>
      <c r="D142" s="42">
        <v>20.0</v>
      </c>
      <c r="E142" s="42">
        <v>2.0</v>
      </c>
      <c r="F142" s="42">
        <v>20.0</v>
      </c>
      <c r="G142" s="42">
        <v>6.0</v>
      </c>
      <c r="H142" s="42">
        <v>60.0</v>
      </c>
      <c r="I142" s="42">
        <v>0.0</v>
      </c>
      <c r="J142" s="42">
        <v>0.0</v>
      </c>
      <c r="K142" s="42">
        <v>0.0</v>
      </c>
      <c r="L142" s="42">
        <v>0.0</v>
      </c>
      <c r="M142" s="42">
        <v>0.0</v>
      </c>
      <c r="N142" s="42">
        <v>0.0</v>
      </c>
    </row>
    <row r="143" ht="15.75" customHeight="1">
      <c r="A143" s="43" t="s">
        <v>53</v>
      </c>
      <c r="B143" s="44">
        <v>13.0</v>
      </c>
      <c r="C143" s="45">
        <v>0.0</v>
      </c>
      <c r="D143" s="45">
        <v>0.0</v>
      </c>
      <c r="E143" s="45">
        <v>1.0</v>
      </c>
      <c r="F143" s="45">
        <v>7.692</v>
      </c>
      <c r="G143" s="45">
        <v>10.0</v>
      </c>
      <c r="H143" s="45">
        <v>76.92</v>
      </c>
      <c r="I143" s="45">
        <v>2.0</v>
      </c>
      <c r="J143" s="45">
        <v>15.38</v>
      </c>
      <c r="K143" s="45">
        <v>0.0</v>
      </c>
      <c r="L143" s="45">
        <v>0.0</v>
      </c>
      <c r="M143" s="45">
        <v>0.0</v>
      </c>
      <c r="N143" s="45">
        <v>0.0</v>
      </c>
    </row>
    <row r="144" ht="15.75" customHeight="1">
      <c r="A144" s="40" t="s">
        <v>54</v>
      </c>
      <c r="B144" s="41">
        <v>8.0</v>
      </c>
      <c r="C144" s="42">
        <v>0.0</v>
      </c>
      <c r="D144" s="42">
        <v>0.0</v>
      </c>
      <c r="E144" s="42">
        <v>3.0</v>
      </c>
      <c r="F144" s="42">
        <v>37.5</v>
      </c>
      <c r="G144" s="42">
        <v>3.0</v>
      </c>
      <c r="H144" s="42">
        <v>37.5</v>
      </c>
      <c r="I144" s="42">
        <v>2.0</v>
      </c>
      <c r="J144" s="42">
        <v>25.0</v>
      </c>
      <c r="K144" s="42">
        <v>0.0</v>
      </c>
      <c r="L144" s="42">
        <v>0.0</v>
      </c>
      <c r="M144" s="42">
        <v>0.0</v>
      </c>
      <c r="N144" s="42">
        <v>0.0</v>
      </c>
    </row>
    <row r="145" ht="15.75" customHeight="1">
      <c r="A145" s="43" t="s">
        <v>55</v>
      </c>
      <c r="B145" s="46">
        <v>6.0</v>
      </c>
      <c r="C145" s="47">
        <v>0.0</v>
      </c>
      <c r="D145" s="47">
        <v>0.0</v>
      </c>
      <c r="E145" s="47">
        <v>1.0</v>
      </c>
      <c r="F145" s="47">
        <v>16.67</v>
      </c>
      <c r="G145" s="47">
        <v>4.0</v>
      </c>
      <c r="H145" s="47">
        <v>66.67</v>
      </c>
      <c r="I145" s="47">
        <v>1.0</v>
      </c>
      <c r="J145" s="47">
        <v>16.67</v>
      </c>
      <c r="K145" s="47">
        <v>0.0</v>
      </c>
      <c r="L145" s="47">
        <v>0.0</v>
      </c>
      <c r="M145" s="47">
        <v>0.0</v>
      </c>
      <c r="N145" s="47">
        <v>0.0</v>
      </c>
    </row>
    <row r="146" ht="15.75" customHeight="1">
      <c r="A146" s="48" t="s">
        <v>56</v>
      </c>
      <c r="B146" s="48">
        <v>206.0</v>
      </c>
      <c r="C146" s="48">
        <v>15.0</v>
      </c>
      <c r="D146" s="48">
        <v>7.282</v>
      </c>
      <c r="E146" s="48">
        <v>31.0</v>
      </c>
      <c r="F146" s="48">
        <v>15.05</v>
      </c>
      <c r="G146" s="48">
        <v>96.0</v>
      </c>
      <c r="H146" s="48">
        <v>46.6</v>
      </c>
      <c r="I146" s="48">
        <v>48.0</v>
      </c>
      <c r="J146" s="48">
        <v>23.3</v>
      </c>
      <c r="K146" s="48">
        <v>16.0</v>
      </c>
      <c r="L146" s="48">
        <v>7.766</v>
      </c>
      <c r="M146" s="48">
        <v>0.0</v>
      </c>
      <c r="N146" s="48">
        <v>0.0</v>
      </c>
    </row>
    <row r="147" ht="15.75" customHeight="1">
      <c r="A147" s="49" t="s">
        <v>57</v>
      </c>
      <c r="B147" s="49">
        <v>250.0</v>
      </c>
      <c r="C147" s="49">
        <v>17.0</v>
      </c>
      <c r="D147" s="49">
        <v>6.8</v>
      </c>
      <c r="E147" s="49">
        <v>37.0</v>
      </c>
      <c r="F147" s="49">
        <v>14.8</v>
      </c>
      <c r="G147" s="49">
        <v>125.0</v>
      </c>
      <c r="H147" s="49">
        <v>50.0</v>
      </c>
      <c r="I147" s="49">
        <v>55.0</v>
      </c>
      <c r="J147" s="49">
        <v>22.0</v>
      </c>
      <c r="K147" s="49">
        <v>16.0</v>
      </c>
      <c r="L147" s="49">
        <v>6.4</v>
      </c>
      <c r="M147" s="49">
        <v>0.0</v>
      </c>
      <c r="N147" s="49">
        <v>0.0</v>
      </c>
    </row>
    <row r="148" ht="15.75" customHeight="1">
      <c r="A148" s="50" t="s">
        <v>58</v>
      </c>
      <c r="B148" s="50">
        <v>264.0</v>
      </c>
      <c r="C148" s="50">
        <v>17.0</v>
      </c>
      <c r="D148" s="50">
        <v>6.439</v>
      </c>
      <c r="E148" s="50">
        <v>41.0</v>
      </c>
      <c r="F148" s="50">
        <v>15.53</v>
      </c>
      <c r="G148" s="50">
        <v>132.0</v>
      </c>
      <c r="H148" s="50">
        <v>50.0</v>
      </c>
      <c r="I148" s="50">
        <v>58.0</v>
      </c>
      <c r="J148" s="50">
        <v>21.97</v>
      </c>
      <c r="K148" s="50">
        <v>16.0</v>
      </c>
      <c r="L148" s="50">
        <v>6.061</v>
      </c>
      <c r="M148" s="50">
        <v>0.0</v>
      </c>
      <c r="N148" s="50">
        <v>0.0</v>
      </c>
    </row>
    <row r="149" ht="15.75" customHeight="1">
      <c r="A149" s="51" t="s">
        <v>59</v>
      </c>
      <c r="B149" s="51">
        <v>269.0</v>
      </c>
      <c r="C149" s="51">
        <v>17.0</v>
      </c>
      <c r="D149" s="51">
        <v>6.32</v>
      </c>
      <c r="E149" s="51">
        <v>42.0</v>
      </c>
      <c r="F149" s="51">
        <v>15.61</v>
      </c>
      <c r="G149" s="51">
        <v>136.0</v>
      </c>
      <c r="H149" s="51">
        <v>50.56</v>
      </c>
      <c r="I149" s="51">
        <v>58.0</v>
      </c>
      <c r="J149" s="51">
        <v>21.56</v>
      </c>
      <c r="K149" s="51">
        <v>16.0</v>
      </c>
      <c r="L149" s="51">
        <v>5.948</v>
      </c>
      <c r="M149" s="51">
        <v>0.0</v>
      </c>
      <c r="N149" s="51">
        <v>0.0</v>
      </c>
    </row>
    <row r="150" ht="15.75" customHeight="1">
      <c r="A150" s="38">
        <f>+ClassSum1!A150</f>
        <v>44882</v>
      </c>
      <c r="B150" s="39"/>
      <c r="C150" s="38"/>
      <c r="D150" s="39"/>
      <c r="E150" s="38"/>
      <c r="F150" s="39"/>
      <c r="G150" s="38"/>
      <c r="H150" s="39"/>
      <c r="I150" s="38"/>
      <c r="J150" s="39"/>
      <c r="K150" s="38"/>
      <c r="L150" s="39"/>
      <c r="M150" s="38"/>
      <c r="N150" s="39"/>
    </row>
    <row r="151" ht="15.75" customHeight="1">
      <c r="A151" s="40" t="s">
        <v>32</v>
      </c>
      <c r="B151" s="41">
        <v>1.0</v>
      </c>
      <c r="C151" s="42">
        <v>0.0</v>
      </c>
      <c r="D151" s="42">
        <v>0.0</v>
      </c>
      <c r="E151" s="42">
        <v>0.0</v>
      </c>
      <c r="F151" s="42">
        <v>0.0</v>
      </c>
      <c r="G151" s="42">
        <v>1.0</v>
      </c>
      <c r="H151" s="42">
        <v>100.0</v>
      </c>
      <c r="I151" s="42">
        <v>0.0</v>
      </c>
      <c r="J151" s="42">
        <v>0.0</v>
      </c>
      <c r="K151" s="42">
        <v>0.0</v>
      </c>
      <c r="L151" s="42">
        <v>0.0</v>
      </c>
      <c r="M151" s="42">
        <v>0.0</v>
      </c>
      <c r="N151" s="42">
        <v>0.0</v>
      </c>
    </row>
    <row r="152" ht="15.75" customHeight="1">
      <c r="A152" s="43" t="s">
        <v>33</v>
      </c>
      <c r="B152" s="44">
        <v>1.0</v>
      </c>
      <c r="C152" s="45">
        <v>0.0</v>
      </c>
      <c r="D152" s="45">
        <v>0.0</v>
      </c>
      <c r="E152" s="45">
        <v>0.0</v>
      </c>
      <c r="F152" s="45">
        <v>0.0</v>
      </c>
      <c r="G152" s="45">
        <v>1.0</v>
      </c>
      <c r="H152" s="45">
        <v>100.0</v>
      </c>
      <c r="I152" s="45">
        <v>0.0</v>
      </c>
      <c r="J152" s="45">
        <v>0.0</v>
      </c>
      <c r="K152" s="45">
        <v>0.0</v>
      </c>
      <c r="L152" s="45">
        <v>0.0</v>
      </c>
      <c r="M152" s="45">
        <v>0.0</v>
      </c>
      <c r="N152" s="45">
        <v>0.0</v>
      </c>
    </row>
    <row r="153" ht="15.75" customHeight="1">
      <c r="A153" s="40" t="s">
        <v>34</v>
      </c>
      <c r="B153" s="41">
        <v>1.0</v>
      </c>
      <c r="C153" s="42">
        <v>0.0</v>
      </c>
      <c r="D153" s="42">
        <v>0.0</v>
      </c>
      <c r="E153" s="42">
        <v>0.0</v>
      </c>
      <c r="F153" s="42">
        <v>0.0</v>
      </c>
      <c r="G153" s="42">
        <v>1.0</v>
      </c>
      <c r="H153" s="42">
        <v>100.0</v>
      </c>
      <c r="I153" s="42">
        <v>0.0</v>
      </c>
      <c r="J153" s="42">
        <v>0.0</v>
      </c>
      <c r="K153" s="42">
        <v>0.0</v>
      </c>
      <c r="L153" s="42">
        <v>0.0</v>
      </c>
      <c r="M153" s="42">
        <v>0.0</v>
      </c>
      <c r="N153" s="42">
        <v>0.0</v>
      </c>
    </row>
    <row r="154" ht="15.75" customHeight="1">
      <c r="A154" s="43" t="s">
        <v>35</v>
      </c>
      <c r="B154" s="44">
        <v>0.0</v>
      </c>
      <c r="C154" s="45">
        <v>0.0</v>
      </c>
      <c r="D154" s="45" t="s">
        <v>60</v>
      </c>
      <c r="E154" s="45">
        <v>0.0</v>
      </c>
      <c r="F154" s="45" t="s">
        <v>60</v>
      </c>
      <c r="G154" s="45">
        <v>0.0</v>
      </c>
      <c r="H154" s="45" t="s">
        <v>60</v>
      </c>
      <c r="I154" s="45">
        <v>0.0</v>
      </c>
      <c r="J154" s="45" t="s">
        <v>60</v>
      </c>
      <c r="K154" s="45">
        <v>0.0</v>
      </c>
      <c r="L154" s="45">
        <v>0.0</v>
      </c>
      <c r="M154" s="45">
        <v>0.0</v>
      </c>
      <c r="N154" s="45" t="s">
        <v>60</v>
      </c>
    </row>
    <row r="155" ht="15.75" customHeight="1">
      <c r="A155" s="40" t="s">
        <v>36</v>
      </c>
      <c r="B155" s="41">
        <v>1.0</v>
      </c>
      <c r="C155" s="42">
        <v>0.0</v>
      </c>
      <c r="D155" s="42">
        <v>0.0</v>
      </c>
      <c r="E155" s="42">
        <v>0.0</v>
      </c>
      <c r="F155" s="42">
        <v>0.0</v>
      </c>
      <c r="G155" s="42">
        <v>0.0</v>
      </c>
      <c r="H155" s="42">
        <v>0.0</v>
      </c>
      <c r="I155" s="42">
        <v>0.0</v>
      </c>
      <c r="J155" s="42">
        <v>0.0</v>
      </c>
      <c r="K155" s="42">
        <v>1.0</v>
      </c>
      <c r="L155" s="42">
        <v>100.0</v>
      </c>
      <c r="M155" s="42">
        <v>0.0</v>
      </c>
      <c r="N155" s="42">
        <v>0.0</v>
      </c>
    </row>
    <row r="156" ht="15.75" customHeight="1">
      <c r="A156" s="43" t="s">
        <v>37</v>
      </c>
      <c r="B156" s="44">
        <v>1.0</v>
      </c>
      <c r="C156" s="45">
        <v>0.0</v>
      </c>
      <c r="D156" s="45">
        <v>0.0</v>
      </c>
      <c r="E156" s="45">
        <v>0.0</v>
      </c>
      <c r="F156" s="45">
        <v>0.0</v>
      </c>
      <c r="G156" s="45">
        <v>1.0</v>
      </c>
      <c r="H156" s="45">
        <v>100.0</v>
      </c>
      <c r="I156" s="45">
        <v>0.0</v>
      </c>
      <c r="J156" s="45">
        <v>0.0</v>
      </c>
      <c r="K156" s="45">
        <v>0.0</v>
      </c>
      <c r="L156" s="45">
        <v>0.0</v>
      </c>
      <c r="M156" s="45">
        <v>0.0</v>
      </c>
      <c r="N156" s="45">
        <v>0.0</v>
      </c>
    </row>
    <row r="157" ht="15.75" customHeight="1">
      <c r="A157" s="40" t="s">
        <v>38</v>
      </c>
      <c r="B157" s="41">
        <v>3.0</v>
      </c>
      <c r="C157" s="42">
        <v>0.0</v>
      </c>
      <c r="D157" s="42">
        <v>0.0</v>
      </c>
      <c r="E157" s="42">
        <v>0.0</v>
      </c>
      <c r="F157" s="42">
        <v>0.0</v>
      </c>
      <c r="G157" s="42">
        <v>2.0</v>
      </c>
      <c r="H157" s="42">
        <v>66.67</v>
      </c>
      <c r="I157" s="42">
        <v>0.0</v>
      </c>
      <c r="J157" s="42">
        <v>0.0</v>
      </c>
      <c r="K157" s="42">
        <v>1.0</v>
      </c>
      <c r="L157" s="42">
        <v>33.33</v>
      </c>
      <c r="M157" s="42">
        <v>0.0</v>
      </c>
      <c r="N157" s="42">
        <v>0.0</v>
      </c>
    </row>
    <row r="158" ht="15.75" customHeight="1">
      <c r="A158" s="43" t="s">
        <v>39</v>
      </c>
      <c r="B158" s="44">
        <v>13.0</v>
      </c>
      <c r="C158" s="45">
        <v>1.0</v>
      </c>
      <c r="D158" s="45">
        <v>7.692</v>
      </c>
      <c r="E158" s="45">
        <v>0.0</v>
      </c>
      <c r="F158" s="45">
        <v>0.0</v>
      </c>
      <c r="G158" s="45">
        <v>8.0</v>
      </c>
      <c r="H158" s="45">
        <v>61.54</v>
      </c>
      <c r="I158" s="45">
        <v>4.0</v>
      </c>
      <c r="J158" s="45">
        <v>30.77</v>
      </c>
      <c r="K158" s="45">
        <v>0.0</v>
      </c>
      <c r="L158" s="45">
        <v>0.0</v>
      </c>
      <c r="M158" s="45">
        <v>0.0</v>
      </c>
      <c r="N158" s="45">
        <v>0.0</v>
      </c>
    </row>
    <row r="159" ht="15.75" customHeight="1">
      <c r="A159" s="40" t="s">
        <v>40</v>
      </c>
      <c r="B159" s="41">
        <v>28.0</v>
      </c>
      <c r="C159" s="42">
        <v>1.0</v>
      </c>
      <c r="D159" s="42">
        <v>3.571</v>
      </c>
      <c r="E159" s="42">
        <v>4.0</v>
      </c>
      <c r="F159" s="42">
        <v>14.29</v>
      </c>
      <c r="G159" s="42">
        <v>13.0</v>
      </c>
      <c r="H159" s="42">
        <v>46.43</v>
      </c>
      <c r="I159" s="42">
        <v>7.0</v>
      </c>
      <c r="J159" s="42">
        <v>25.0</v>
      </c>
      <c r="K159" s="42">
        <v>3.0</v>
      </c>
      <c r="L159" s="42">
        <v>10.714</v>
      </c>
      <c r="M159" s="42">
        <v>0.0</v>
      </c>
      <c r="N159" s="42">
        <v>0.0</v>
      </c>
    </row>
    <row r="160" ht="15.75" customHeight="1">
      <c r="A160" s="43" t="s">
        <v>41</v>
      </c>
      <c r="B160" s="44">
        <v>18.0</v>
      </c>
      <c r="C160" s="45">
        <v>2.0</v>
      </c>
      <c r="D160" s="45">
        <v>11.11</v>
      </c>
      <c r="E160" s="45">
        <v>1.0</v>
      </c>
      <c r="F160" s="45">
        <v>5.556</v>
      </c>
      <c r="G160" s="45">
        <v>13.0</v>
      </c>
      <c r="H160" s="45">
        <v>72.22</v>
      </c>
      <c r="I160" s="45">
        <v>1.0</v>
      </c>
      <c r="J160" s="45">
        <v>5.556</v>
      </c>
      <c r="K160" s="45">
        <v>1.0</v>
      </c>
      <c r="L160" s="45">
        <v>5.556</v>
      </c>
      <c r="M160" s="45">
        <v>0.0</v>
      </c>
      <c r="N160" s="45">
        <v>0.0</v>
      </c>
    </row>
    <row r="161" ht="15.75" customHeight="1">
      <c r="A161" s="40" t="s">
        <v>42</v>
      </c>
      <c r="B161" s="41">
        <v>18.0</v>
      </c>
      <c r="C161" s="42">
        <v>0.0</v>
      </c>
      <c r="D161" s="42">
        <v>0.0</v>
      </c>
      <c r="E161" s="42">
        <v>3.0</v>
      </c>
      <c r="F161" s="42">
        <v>16.67</v>
      </c>
      <c r="G161" s="42">
        <v>6.0</v>
      </c>
      <c r="H161" s="42">
        <v>33.33</v>
      </c>
      <c r="I161" s="42">
        <v>3.0</v>
      </c>
      <c r="J161" s="42">
        <v>16.67</v>
      </c>
      <c r="K161" s="42">
        <v>6.0</v>
      </c>
      <c r="L161" s="42">
        <v>33.336</v>
      </c>
      <c r="M161" s="42">
        <v>0.0</v>
      </c>
      <c r="N161" s="42">
        <v>0.0</v>
      </c>
    </row>
    <row r="162" ht="15.75" customHeight="1">
      <c r="A162" s="43" t="s">
        <v>43</v>
      </c>
      <c r="B162" s="44">
        <v>16.0</v>
      </c>
      <c r="C162" s="45">
        <v>0.0</v>
      </c>
      <c r="D162" s="45">
        <v>0.0</v>
      </c>
      <c r="E162" s="45">
        <v>2.0</v>
      </c>
      <c r="F162" s="45">
        <v>12.5</v>
      </c>
      <c r="G162" s="45">
        <v>9.0</v>
      </c>
      <c r="H162" s="45">
        <v>56.25</v>
      </c>
      <c r="I162" s="45">
        <v>3.0</v>
      </c>
      <c r="J162" s="45">
        <v>18.75</v>
      </c>
      <c r="K162" s="45">
        <v>2.0</v>
      </c>
      <c r="L162" s="45">
        <v>12.5</v>
      </c>
      <c r="M162" s="45">
        <v>0.0</v>
      </c>
      <c r="N162" s="45">
        <v>0.0</v>
      </c>
    </row>
    <row r="163" ht="15.75" customHeight="1">
      <c r="A163" s="40" t="s">
        <v>44</v>
      </c>
      <c r="B163" s="41">
        <v>16.0</v>
      </c>
      <c r="C163" s="42">
        <v>0.0</v>
      </c>
      <c r="D163" s="42">
        <v>0.0</v>
      </c>
      <c r="E163" s="42">
        <v>3.0</v>
      </c>
      <c r="F163" s="42">
        <v>18.75</v>
      </c>
      <c r="G163" s="42">
        <v>6.0</v>
      </c>
      <c r="H163" s="42">
        <v>37.5</v>
      </c>
      <c r="I163" s="42">
        <v>5.0</v>
      </c>
      <c r="J163" s="42">
        <v>31.25</v>
      </c>
      <c r="K163" s="42">
        <v>2.0</v>
      </c>
      <c r="L163" s="42">
        <v>12.5</v>
      </c>
      <c r="M163" s="42">
        <v>0.0</v>
      </c>
      <c r="N163" s="42">
        <v>0.0</v>
      </c>
    </row>
    <row r="164" ht="15.75" customHeight="1">
      <c r="A164" s="43" t="s">
        <v>45</v>
      </c>
      <c r="B164" s="44">
        <v>16.0</v>
      </c>
      <c r="C164" s="45">
        <v>2.0</v>
      </c>
      <c r="D164" s="45">
        <v>12.5</v>
      </c>
      <c r="E164" s="45">
        <v>0.0</v>
      </c>
      <c r="F164" s="45">
        <v>0.0</v>
      </c>
      <c r="G164" s="45">
        <v>5.0</v>
      </c>
      <c r="H164" s="45">
        <v>31.25</v>
      </c>
      <c r="I164" s="45">
        <v>7.0</v>
      </c>
      <c r="J164" s="45">
        <v>43.75</v>
      </c>
      <c r="K164" s="45">
        <v>2.0</v>
      </c>
      <c r="L164" s="45">
        <v>12.5</v>
      </c>
      <c r="M164" s="45">
        <v>0.0</v>
      </c>
      <c r="N164" s="45">
        <v>0.0</v>
      </c>
    </row>
    <row r="165" ht="15.75" customHeight="1">
      <c r="A165" s="40" t="s">
        <v>46</v>
      </c>
      <c r="B165" s="41">
        <v>18.0</v>
      </c>
      <c r="C165" s="42">
        <v>0.0</v>
      </c>
      <c r="D165" s="42">
        <v>0.0</v>
      </c>
      <c r="E165" s="42">
        <v>2.0</v>
      </c>
      <c r="F165" s="42">
        <v>11.11</v>
      </c>
      <c r="G165" s="42">
        <v>10.0</v>
      </c>
      <c r="H165" s="42">
        <v>55.56</v>
      </c>
      <c r="I165" s="42">
        <v>4.0</v>
      </c>
      <c r="J165" s="42">
        <v>22.22</v>
      </c>
      <c r="K165" s="42">
        <v>2.0</v>
      </c>
      <c r="L165" s="42">
        <v>11.11</v>
      </c>
      <c r="M165" s="42">
        <v>0.0</v>
      </c>
      <c r="N165" s="42">
        <v>0.0</v>
      </c>
    </row>
    <row r="166" ht="15.75" customHeight="1">
      <c r="A166" s="43" t="s">
        <v>47</v>
      </c>
      <c r="B166" s="44">
        <v>23.0</v>
      </c>
      <c r="C166" s="45">
        <v>1.0</v>
      </c>
      <c r="D166" s="45">
        <v>4.348</v>
      </c>
      <c r="E166" s="45">
        <v>1.0</v>
      </c>
      <c r="F166" s="45">
        <v>4.348</v>
      </c>
      <c r="G166" s="45">
        <v>14.0</v>
      </c>
      <c r="H166" s="45">
        <v>60.87</v>
      </c>
      <c r="I166" s="45">
        <v>7.0</v>
      </c>
      <c r="J166" s="45">
        <v>30.43</v>
      </c>
      <c r="K166" s="45">
        <v>0.0</v>
      </c>
      <c r="L166" s="45">
        <v>0.0</v>
      </c>
      <c r="M166" s="45">
        <v>0.0</v>
      </c>
      <c r="N166" s="45">
        <v>0.0</v>
      </c>
    </row>
    <row r="167" ht="15.75" customHeight="1">
      <c r="A167" s="40" t="s">
        <v>48</v>
      </c>
      <c r="B167" s="41">
        <v>18.0</v>
      </c>
      <c r="C167" s="42">
        <v>1.0</v>
      </c>
      <c r="D167" s="42">
        <v>5.556</v>
      </c>
      <c r="E167" s="42">
        <v>2.0</v>
      </c>
      <c r="F167" s="42">
        <v>11.11</v>
      </c>
      <c r="G167" s="42">
        <v>11.0</v>
      </c>
      <c r="H167" s="42">
        <v>61.11</v>
      </c>
      <c r="I167" s="42">
        <v>3.0</v>
      </c>
      <c r="J167" s="42">
        <v>16.67</v>
      </c>
      <c r="K167" s="42">
        <v>1.0</v>
      </c>
      <c r="L167" s="42">
        <v>5.556</v>
      </c>
      <c r="M167" s="42">
        <v>0.0</v>
      </c>
      <c r="N167" s="42">
        <v>0.0</v>
      </c>
    </row>
    <row r="168" ht="15.75" customHeight="1">
      <c r="A168" s="43" t="s">
        <v>49</v>
      </c>
      <c r="B168" s="44">
        <v>12.0</v>
      </c>
      <c r="C168" s="45">
        <v>0.0</v>
      </c>
      <c r="D168" s="45">
        <v>0.0</v>
      </c>
      <c r="E168" s="45">
        <v>1.0</v>
      </c>
      <c r="F168" s="45">
        <v>8.333</v>
      </c>
      <c r="G168" s="45">
        <v>6.0</v>
      </c>
      <c r="H168" s="45">
        <v>50.0</v>
      </c>
      <c r="I168" s="45">
        <v>5.0</v>
      </c>
      <c r="J168" s="45">
        <v>41.67</v>
      </c>
      <c r="K168" s="45">
        <v>0.0</v>
      </c>
      <c r="L168" s="45">
        <v>0.0</v>
      </c>
      <c r="M168" s="45">
        <v>0.0</v>
      </c>
      <c r="N168" s="45">
        <v>0.0</v>
      </c>
    </row>
    <row r="169" ht="15.75" customHeight="1">
      <c r="A169" s="40" t="s">
        <v>50</v>
      </c>
      <c r="B169" s="41">
        <v>18.0</v>
      </c>
      <c r="C169" s="42">
        <v>1.0</v>
      </c>
      <c r="D169" s="42">
        <v>5.556</v>
      </c>
      <c r="E169" s="42">
        <v>6.0</v>
      </c>
      <c r="F169" s="42">
        <v>33.33</v>
      </c>
      <c r="G169" s="42">
        <v>7.0</v>
      </c>
      <c r="H169" s="42">
        <v>38.89</v>
      </c>
      <c r="I169" s="42">
        <v>3.0</v>
      </c>
      <c r="J169" s="42">
        <v>16.67</v>
      </c>
      <c r="K169" s="42">
        <v>1.0</v>
      </c>
      <c r="L169" s="42">
        <v>5.556</v>
      </c>
      <c r="M169" s="42">
        <v>0.0</v>
      </c>
      <c r="N169" s="42">
        <v>0.0</v>
      </c>
    </row>
    <row r="170" ht="15.75" customHeight="1">
      <c r="A170" s="43" t="s">
        <v>51</v>
      </c>
      <c r="B170" s="44">
        <v>33.0</v>
      </c>
      <c r="C170" s="45">
        <v>2.0</v>
      </c>
      <c r="D170" s="45">
        <v>6.061</v>
      </c>
      <c r="E170" s="45">
        <v>3.0</v>
      </c>
      <c r="F170" s="45">
        <v>9.091</v>
      </c>
      <c r="G170" s="45">
        <v>21.0</v>
      </c>
      <c r="H170" s="45">
        <v>63.64</v>
      </c>
      <c r="I170" s="45">
        <v>7.0</v>
      </c>
      <c r="J170" s="45">
        <v>21.21</v>
      </c>
      <c r="K170" s="45">
        <v>0.0</v>
      </c>
      <c r="L170" s="45">
        <v>0.0</v>
      </c>
      <c r="M170" s="45">
        <v>0.0</v>
      </c>
      <c r="N170" s="45">
        <v>0.0</v>
      </c>
    </row>
    <row r="171" ht="15.75" customHeight="1">
      <c r="A171" s="40" t="s">
        <v>52</v>
      </c>
      <c r="B171" s="41">
        <v>10.0</v>
      </c>
      <c r="C171" s="42">
        <v>0.0</v>
      </c>
      <c r="D171" s="42">
        <v>0.0</v>
      </c>
      <c r="E171" s="42">
        <v>2.0</v>
      </c>
      <c r="F171" s="42">
        <v>20.0</v>
      </c>
      <c r="G171" s="42">
        <v>5.0</v>
      </c>
      <c r="H171" s="42">
        <v>50.0</v>
      </c>
      <c r="I171" s="42">
        <v>2.0</v>
      </c>
      <c r="J171" s="42">
        <v>20.0</v>
      </c>
      <c r="K171" s="42">
        <v>1.0</v>
      </c>
      <c r="L171" s="42">
        <v>10.0</v>
      </c>
      <c r="M171" s="42">
        <v>0.0</v>
      </c>
      <c r="N171" s="42">
        <v>0.0</v>
      </c>
    </row>
    <row r="172" ht="15.75" customHeight="1">
      <c r="A172" s="43" t="s">
        <v>53</v>
      </c>
      <c r="B172" s="44">
        <v>7.0</v>
      </c>
      <c r="C172" s="45">
        <v>0.0</v>
      </c>
      <c r="D172" s="45">
        <v>0.0</v>
      </c>
      <c r="E172" s="45">
        <v>2.0</v>
      </c>
      <c r="F172" s="45">
        <v>28.57</v>
      </c>
      <c r="G172" s="45">
        <v>5.0</v>
      </c>
      <c r="H172" s="45">
        <v>71.43</v>
      </c>
      <c r="I172" s="45">
        <v>0.0</v>
      </c>
      <c r="J172" s="45">
        <v>0.0</v>
      </c>
      <c r="K172" s="45">
        <v>0.0</v>
      </c>
      <c r="L172" s="45">
        <v>0.0</v>
      </c>
      <c r="M172" s="45">
        <v>0.0</v>
      </c>
      <c r="N172" s="45">
        <v>0.0</v>
      </c>
    </row>
    <row r="173" ht="15.75" customHeight="1">
      <c r="A173" s="40" t="s">
        <v>54</v>
      </c>
      <c r="B173" s="41">
        <v>12.0</v>
      </c>
      <c r="C173" s="42">
        <v>0.0</v>
      </c>
      <c r="D173" s="42">
        <v>0.0</v>
      </c>
      <c r="E173" s="42">
        <v>1.0</v>
      </c>
      <c r="F173" s="42">
        <v>8.333</v>
      </c>
      <c r="G173" s="42">
        <v>5.0</v>
      </c>
      <c r="H173" s="42">
        <v>41.67</v>
      </c>
      <c r="I173" s="42">
        <v>6.0</v>
      </c>
      <c r="J173" s="42">
        <v>50.0</v>
      </c>
      <c r="K173" s="42">
        <v>0.0</v>
      </c>
      <c r="L173" s="42">
        <v>0.0</v>
      </c>
      <c r="M173" s="42">
        <v>0.0</v>
      </c>
      <c r="N173" s="42">
        <v>0.0</v>
      </c>
    </row>
    <row r="174" ht="15.75" customHeight="1">
      <c r="A174" s="43" t="s">
        <v>55</v>
      </c>
      <c r="B174" s="46">
        <v>5.0</v>
      </c>
      <c r="C174" s="47">
        <v>0.0</v>
      </c>
      <c r="D174" s="47">
        <v>0.0</v>
      </c>
      <c r="E174" s="47">
        <v>0.0</v>
      </c>
      <c r="F174" s="47">
        <v>0.0</v>
      </c>
      <c r="G174" s="47">
        <v>3.0</v>
      </c>
      <c r="H174" s="47">
        <v>60.0</v>
      </c>
      <c r="I174" s="47">
        <v>2.0</v>
      </c>
      <c r="J174" s="47">
        <v>40.0</v>
      </c>
      <c r="K174" s="47">
        <v>0.0</v>
      </c>
      <c r="L174" s="47">
        <v>0.0</v>
      </c>
      <c r="M174" s="47">
        <v>0.0</v>
      </c>
      <c r="N174" s="47">
        <v>0.0</v>
      </c>
    </row>
    <row r="175" ht="15.75" customHeight="1">
      <c r="A175" s="48" t="s">
        <v>56</v>
      </c>
      <c r="B175" s="48">
        <v>214.0</v>
      </c>
      <c r="C175" s="48">
        <v>9.0</v>
      </c>
      <c r="D175" s="48">
        <v>4.206</v>
      </c>
      <c r="E175" s="48">
        <v>25.0</v>
      </c>
      <c r="F175" s="48">
        <v>11.68</v>
      </c>
      <c r="G175" s="48">
        <v>108.0</v>
      </c>
      <c r="H175" s="48">
        <v>50.47</v>
      </c>
      <c r="I175" s="48">
        <v>52.0</v>
      </c>
      <c r="J175" s="48">
        <v>24.3</v>
      </c>
      <c r="K175" s="48">
        <v>20.0</v>
      </c>
      <c r="L175" s="48">
        <v>9.346</v>
      </c>
      <c r="M175" s="48">
        <v>0.0</v>
      </c>
      <c r="N175" s="48">
        <v>0.0</v>
      </c>
    </row>
    <row r="176" ht="15.75" customHeight="1">
      <c r="A176" s="49" t="s">
        <v>57</v>
      </c>
      <c r="B176" s="49">
        <v>267.0</v>
      </c>
      <c r="C176" s="49">
        <v>11.0</v>
      </c>
      <c r="D176" s="49">
        <v>4.12</v>
      </c>
      <c r="E176" s="49">
        <v>32.0</v>
      </c>
      <c r="F176" s="49">
        <v>11.99</v>
      </c>
      <c r="G176" s="49">
        <v>141.0</v>
      </c>
      <c r="H176" s="49">
        <v>52.81</v>
      </c>
      <c r="I176" s="49">
        <v>61.0</v>
      </c>
      <c r="J176" s="49">
        <v>22.85</v>
      </c>
      <c r="K176" s="49">
        <v>22.0</v>
      </c>
      <c r="L176" s="49">
        <v>8.241</v>
      </c>
      <c r="M176" s="49">
        <v>0.0</v>
      </c>
      <c r="N176" s="49">
        <v>0.0</v>
      </c>
    </row>
    <row r="177" ht="15.75" customHeight="1">
      <c r="A177" s="50" t="s">
        <v>58</v>
      </c>
      <c r="B177" s="50">
        <v>284.0</v>
      </c>
      <c r="C177" s="50">
        <v>11.0</v>
      </c>
      <c r="D177" s="50">
        <v>3.873</v>
      </c>
      <c r="E177" s="50">
        <v>33.0</v>
      </c>
      <c r="F177" s="50">
        <v>11.62</v>
      </c>
      <c r="G177" s="50">
        <v>149.0</v>
      </c>
      <c r="H177" s="50">
        <v>52.46</v>
      </c>
      <c r="I177" s="50">
        <v>69.0</v>
      </c>
      <c r="J177" s="50">
        <v>24.3</v>
      </c>
      <c r="K177" s="50">
        <v>22.0</v>
      </c>
      <c r="L177" s="50">
        <v>7.746</v>
      </c>
      <c r="M177" s="50">
        <v>0.0</v>
      </c>
      <c r="N177" s="50">
        <v>0.0</v>
      </c>
    </row>
    <row r="178" ht="15.75" customHeight="1">
      <c r="A178" s="51" t="s">
        <v>59</v>
      </c>
      <c r="B178" s="51">
        <v>289.0</v>
      </c>
      <c r="C178" s="51">
        <v>11.0</v>
      </c>
      <c r="D178" s="51">
        <v>3.806</v>
      </c>
      <c r="E178" s="51">
        <v>33.0</v>
      </c>
      <c r="F178" s="51">
        <v>11.42</v>
      </c>
      <c r="G178" s="51">
        <v>153.0</v>
      </c>
      <c r="H178" s="51">
        <v>52.94</v>
      </c>
      <c r="I178" s="51">
        <v>69.0</v>
      </c>
      <c r="J178" s="51">
        <v>23.88</v>
      </c>
      <c r="K178" s="51">
        <v>23.0</v>
      </c>
      <c r="L178" s="51">
        <v>7.958</v>
      </c>
      <c r="M178" s="51">
        <v>0.0</v>
      </c>
      <c r="N178" s="51">
        <v>0.0</v>
      </c>
    </row>
    <row r="179" ht="15.75" customHeight="1">
      <c r="A179" s="38">
        <f>+ClassSum1!A179</f>
        <v>44883</v>
      </c>
      <c r="B179" s="39"/>
      <c r="C179" s="38"/>
      <c r="D179" s="39"/>
      <c r="E179" s="38"/>
      <c r="F179" s="39"/>
      <c r="G179" s="38"/>
      <c r="H179" s="39"/>
      <c r="I179" s="38"/>
      <c r="J179" s="39"/>
      <c r="K179" s="38"/>
      <c r="L179" s="39"/>
      <c r="M179" s="38"/>
      <c r="N179" s="39"/>
    </row>
    <row r="180" ht="15.75" customHeight="1">
      <c r="A180" s="40" t="s">
        <v>32</v>
      </c>
      <c r="B180" s="41">
        <v>4.0</v>
      </c>
      <c r="C180" s="42">
        <v>0.0</v>
      </c>
      <c r="D180" s="42">
        <v>0.0</v>
      </c>
      <c r="E180" s="42">
        <v>0.0</v>
      </c>
      <c r="F180" s="42">
        <v>0.0</v>
      </c>
      <c r="G180" s="42">
        <v>2.0</v>
      </c>
      <c r="H180" s="42">
        <v>50.0</v>
      </c>
      <c r="I180" s="42">
        <v>2.0</v>
      </c>
      <c r="J180" s="42">
        <v>50.0</v>
      </c>
      <c r="K180" s="42">
        <v>0.0</v>
      </c>
      <c r="L180" s="42">
        <v>0.0</v>
      </c>
      <c r="M180" s="42">
        <v>0.0</v>
      </c>
      <c r="N180" s="42">
        <v>0.0</v>
      </c>
    </row>
    <row r="181" ht="15.75" customHeight="1">
      <c r="A181" s="43" t="s">
        <v>33</v>
      </c>
      <c r="B181" s="44">
        <v>1.0</v>
      </c>
      <c r="C181" s="45">
        <v>0.0</v>
      </c>
      <c r="D181" s="45">
        <v>0.0</v>
      </c>
      <c r="E181" s="45">
        <v>0.0</v>
      </c>
      <c r="F181" s="45">
        <v>0.0</v>
      </c>
      <c r="G181" s="45">
        <v>0.0</v>
      </c>
      <c r="H181" s="45">
        <v>0.0</v>
      </c>
      <c r="I181" s="45">
        <v>1.0</v>
      </c>
      <c r="J181" s="45">
        <v>100.0</v>
      </c>
      <c r="K181" s="45">
        <v>0.0</v>
      </c>
      <c r="L181" s="45">
        <v>0.0</v>
      </c>
      <c r="M181" s="45">
        <v>0.0</v>
      </c>
      <c r="N181" s="45">
        <v>0.0</v>
      </c>
    </row>
    <row r="182" ht="15.75" customHeight="1">
      <c r="A182" s="40" t="s">
        <v>34</v>
      </c>
      <c r="B182" s="41">
        <v>2.0</v>
      </c>
      <c r="C182" s="42">
        <v>0.0</v>
      </c>
      <c r="D182" s="42">
        <v>0.0</v>
      </c>
      <c r="E182" s="42">
        <v>1.0</v>
      </c>
      <c r="F182" s="42">
        <v>50.0</v>
      </c>
      <c r="G182" s="42">
        <v>0.0</v>
      </c>
      <c r="H182" s="42">
        <v>0.0</v>
      </c>
      <c r="I182" s="42">
        <v>1.0</v>
      </c>
      <c r="J182" s="42">
        <v>50.0</v>
      </c>
      <c r="K182" s="42">
        <v>0.0</v>
      </c>
      <c r="L182" s="42">
        <v>0.0</v>
      </c>
      <c r="M182" s="42">
        <v>0.0</v>
      </c>
      <c r="N182" s="42">
        <v>0.0</v>
      </c>
    </row>
    <row r="183" ht="15.75" customHeight="1">
      <c r="A183" s="43" t="s">
        <v>35</v>
      </c>
      <c r="B183" s="44">
        <v>3.0</v>
      </c>
      <c r="C183" s="45">
        <v>0.0</v>
      </c>
      <c r="D183" s="45">
        <v>0.0</v>
      </c>
      <c r="E183" s="45">
        <v>1.0</v>
      </c>
      <c r="F183" s="45">
        <v>33.33</v>
      </c>
      <c r="G183" s="45">
        <v>2.0</v>
      </c>
      <c r="H183" s="45">
        <v>66.67</v>
      </c>
      <c r="I183" s="45">
        <v>0.0</v>
      </c>
      <c r="J183" s="45">
        <v>0.0</v>
      </c>
      <c r="K183" s="45">
        <v>0.0</v>
      </c>
      <c r="L183" s="45">
        <v>0.0</v>
      </c>
      <c r="M183" s="45">
        <v>0.0</v>
      </c>
      <c r="N183" s="45">
        <v>0.0</v>
      </c>
    </row>
    <row r="184" ht="15.75" customHeight="1">
      <c r="A184" s="40" t="s">
        <v>36</v>
      </c>
      <c r="B184" s="41">
        <v>0.0</v>
      </c>
      <c r="C184" s="42">
        <v>0.0</v>
      </c>
      <c r="D184" s="42" t="s">
        <v>60</v>
      </c>
      <c r="E184" s="42">
        <v>0.0</v>
      </c>
      <c r="F184" s="42" t="s">
        <v>60</v>
      </c>
      <c r="G184" s="42">
        <v>0.0</v>
      </c>
      <c r="H184" s="42" t="s">
        <v>60</v>
      </c>
      <c r="I184" s="42">
        <v>0.0</v>
      </c>
      <c r="J184" s="42" t="s">
        <v>60</v>
      </c>
      <c r="K184" s="42">
        <v>0.0</v>
      </c>
      <c r="L184" s="42">
        <v>0.0</v>
      </c>
      <c r="M184" s="42">
        <v>0.0</v>
      </c>
      <c r="N184" s="42" t="s">
        <v>60</v>
      </c>
    </row>
    <row r="185" ht="15.75" customHeight="1">
      <c r="A185" s="43" t="s">
        <v>37</v>
      </c>
      <c r="B185" s="44">
        <v>1.0</v>
      </c>
      <c r="C185" s="45">
        <v>0.0</v>
      </c>
      <c r="D185" s="45">
        <v>0.0</v>
      </c>
      <c r="E185" s="45">
        <v>0.0</v>
      </c>
      <c r="F185" s="45">
        <v>0.0</v>
      </c>
      <c r="G185" s="45">
        <v>1.0</v>
      </c>
      <c r="H185" s="45">
        <v>100.0</v>
      </c>
      <c r="I185" s="45">
        <v>0.0</v>
      </c>
      <c r="J185" s="45">
        <v>0.0</v>
      </c>
      <c r="K185" s="45">
        <v>0.0</v>
      </c>
      <c r="L185" s="45">
        <v>0.0</v>
      </c>
      <c r="M185" s="45">
        <v>0.0</v>
      </c>
      <c r="N185" s="45">
        <v>0.0</v>
      </c>
    </row>
    <row r="186" ht="15.75" customHeight="1">
      <c r="A186" s="40" t="s">
        <v>38</v>
      </c>
      <c r="B186" s="41">
        <v>2.0</v>
      </c>
      <c r="C186" s="42">
        <v>1.0</v>
      </c>
      <c r="D186" s="42">
        <v>50.0</v>
      </c>
      <c r="E186" s="42">
        <v>0.0</v>
      </c>
      <c r="F186" s="42">
        <v>0.0</v>
      </c>
      <c r="G186" s="42">
        <v>1.0</v>
      </c>
      <c r="H186" s="42">
        <v>50.0</v>
      </c>
      <c r="I186" s="42">
        <v>0.0</v>
      </c>
      <c r="J186" s="42">
        <v>0.0</v>
      </c>
      <c r="K186" s="42">
        <v>0.0</v>
      </c>
      <c r="L186" s="42">
        <v>0.0</v>
      </c>
      <c r="M186" s="42">
        <v>0.0</v>
      </c>
      <c r="N186" s="42">
        <v>0.0</v>
      </c>
    </row>
    <row r="187" ht="15.75" customHeight="1">
      <c r="A187" s="43" t="s">
        <v>39</v>
      </c>
      <c r="B187" s="44">
        <v>13.0</v>
      </c>
      <c r="C187" s="45">
        <v>0.0</v>
      </c>
      <c r="D187" s="45">
        <v>0.0</v>
      </c>
      <c r="E187" s="45">
        <v>0.0</v>
      </c>
      <c r="F187" s="45">
        <v>0.0</v>
      </c>
      <c r="G187" s="45">
        <v>5.0</v>
      </c>
      <c r="H187" s="45">
        <v>38.46</v>
      </c>
      <c r="I187" s="45">
        <v>7.0</v>
      </c>
      <c r="J187" s="45">
        <v>53.85</v>
      </c>
      <c r="K187" s="45">
        <v>1.0</v>
      </c>
      <c r="L187" s="45">
        <v>7.692</v>
      </c>
      <c r="M187" s="45">
        <v>0.0</v>
      </c>
      <c r="N187" s="45">
        <v>0.0</v>
      </c>
    </row>
    <row r="188" ht="15.75" customHeight="1">
      <c r="A188" s="40" t="s">
        <v>40</v>
      </c>
      <c r="B188" s="41">
        <v>6.0</v>
      </c>
      <c r="C188" s="42">
        <v>1.0</v>
      </c>
      <c r="D188" s="42">
        <v>16.67</v>
      </c>
      <c r="E188" s="42">
        <v>2.0</v>
      </c>
      <c r="F188" s="42">
        <v>33.33</v>
      </c>
      <c r="G188" s="42">
        <v>2.0</v>
      </c>
      <c r="H188" s="42">
        <v>33.33</v>
      </c>
      <c r="I188" s="42">
        <v>1.0</v>
      </c>
      <c r="J188" s="42">
        <v>16.67</v>
      </c>
      <c r="K188" s="42">
        <v>0.0</v>
      </c>
      <c r="L188" s="42">
        <v>0.0</v>
      </c>
      <c r="M188" s="42">
        <v>0.0</v>
      </c>
      <c r="N188" s="42">
        <v>0.0</v>
      </c>
    </row>
    <row r="189" ht="15.75" customHeight="1">
      <c r="A189" s="43" t="s">
        <v>41</v>
      </c>
      <c r="B189" s="44">
        <v>15.0</v>
      </c>
      <c r="C189" s="45">
        <v>2.0</v>
      </c>
      <c r="D189" s="45">
        <v>13.33</v>
      </c>
      <c r="E189" s="45">
        <v>2.0</v>
      </c>
      <c r="F189" s="45">
        <v>13.33</v>
      </c>
      <c r="G189" s="45">
        <v>7.0</v>
      </c>
      <c r="H189" s="45">
        <v>46.67</v>
      </c>
      <c r="I189" s="45">
        <v>4.0</v>
      </c>
      <c r="J189" s="45">
        <v>26.67</v>
      </c>
      <c r="K189" s="45">
        <v>0.0</v>
      </c>
      <c r="L189" s="45">
        <v>0.0</v>
      </c>
      <c r="M189" s="45">
        <v>0.0</v>
      </c>
      <c r="N189" s="45">
        <v>0.0</v>
      </c>
    </row>
    <row r="190" ht="15.75" customHeight="1">
      <c r="A190" s="40" t="s">
        <v>42</v>
      </c>
      <c r="B190" s="41">
        <v>10.0</v>
      </c>
      <c r="C190" s="42">
        <v>0.0</v>
      </c>
      <c r="D190" s="42">
        <v>0.0</v>
      </c>
      <c r="E190" s="42">
        <v>0.0</v>
      </c>
      <c r="F190" s="42">
        <v>0.0</v>
      </c>
      <c r="G190" s="42">
        <v>7.0</v>
      </c>
      <c r="H190" s="42">
        <v>70.0</v>
      </c>
      <c r="I190" s="42">
        <v>3.0</v>
      </c>
      <c r="J190" s="42">
        <v>30.0</v>
      </c>
      <c r="K190" s="42">
        <v>0.0</v>
      </c>
      <c r="L190" s="42">
        <v>0.0</v>
      </c>
      <c r="M190" s="42">
        <v>0.0</v>
      </c>
      <c r="N190" s="42">
        <v>0.0</v>
      </c>
    </row>
    <row r="191" ht="15.75" customHeight="1">
      <c r="A191" s="43" t="s">
        <v>43</v>
      </c>
      <c r="B191" s="44">
        <v>21.0</v>
      </c>
      <c r="C191" s="45">
        <v>0.0</v>
      </c>
      <c r="D191" s="45">
        <v>0.0</v>
      </c>
      <c r="E191" s="45">
        <v>5.0</v>
      </c>
      <c r="F191" s="45">
        <v>23.81</v>
      </c>
      <c r="G191" s="45">
        <v>7.0</v>
      </c>
      <c r="H191" s="45">
        <v>33.33</v>
      </c>
      <c r="I191" s="45">
        <v>4.0</v>
      </c>
      <c r="J191" s="45">
        <v>19.05</v>
      </c>
      <c r="K191" s="45">
        <v>5.0</v>
      </c>
      <c r="L191" s="45">
        <v>23.812</v>
      </c>
      <c r="M191" s="45">
        <v>0.0</v>
      </c>
      <c r="N191" s="45">
        <v>0.0</v>
      </c>
    </row>
    <row r="192" ht="15.75" customHeight="1">
      <c r="A192" s="40" t="s">
        <v>44</v>
      </c>
      <c r="B192" s="41">
        <v>24.0</v>
      </c>
      <c r="C192" s="42">
        <v>1.0</v>
      </c>
      <c r="D192" s="42">
        <v>4.167</v>
      </c>
      <c r="E192" s="42">
        <v>4.0</v>
      </c>
      <c r="F192" s="42">
        <v>16.67</v>
      </c>
      <c r="G192" s="42">
        <v>10.0</v>
      </c>
      <c r="H192" s="42">
        <v>41.67</v>
      </c>
      <c r="I192" s="42">
        <v>7.0</v>
      </c>
      <c r="J192" s="42">
        <v>29.17</v>
      </c>
      <c r="K192" s="42">
        <v>2.0</v>
      </c>
      <c r="L192" s="42">
        <v>8.333</v>
      </c>
      <c r="M192" s="42">
        <v>0.0</v>
      </c>
      <c r="N192" s="42">
        <v>0.0</v>
      </c>
    </row>
    <row r="193" ht="15.75" customHeight="1">
      <c r="A193" s="43" t="s">
        <v>45</v>
      </c>
      <c r="B193" s="44">
        <v>22.0</v>
      </c>
      <c r="C193" s="45">
        <v>0.0</v>
      </c>
      <c r="D193" s="45">
        <v>0.0</v>
      </c>
      <c r="E193" s="45">
        <v>7.0</v>
      </c>
      <c r="F193" s="45">
        <v>31.82</v>
      </c>
      <c r="G193" s="45">
        <v>5.0</v>
      </c>
      <c r="H193" s="45">
        <v>22.73</v>
      </c>
      <c r="I193" s="45">
        <v>6.0</v>
      </c>
      <c r="J193" s="45">
        <v>27.27</v>
      </c>
      <c r="K193" s="45">
        <v>4.0</v>
      </c>
      <c r="L193" s="45">
        <v>18.18</v>
      </c>
      <c r="M193" s="45">
        <v>0.0</v>
      </c>
      <c r="N193" s="45">
        <v>0.0</v>
      </c>
    </row>
    <row r="194" ht="15.75" customHeight="1">
      <c r="A194" s="40" t="s">
        <v>46</v>
      </c>
      <c r="B194" s="41">
        <v>20.0</v>
      </c>
      <c r="C194" s="42">
        <v>4.0</v>
      </c>
      <c r="D194" s="42">
        <v>20.0</v>
      </c>
      <c r="E194" s="42">
        <v>0.0</v>
      </c>
      <c r="F194" s="42">
        <v>0.0</v>
      </c>
      <c r="G194" s="42">
        <v>9.0</v>
      </c>
      <c r="H194" s="42">
        <v>45.0</v>
      </c>
      <c r="I194" s="42">
        <v>5.0</v>
      </c>
      <c r="J194" s="42">
        <v>25.0</v>
      </c>
      <c r="K194" s="42">
        <v>2.0</v>
      </c>
      <c r="L194" s="42">
        <v>10.0</v>
      </c>
      <c r="M194" s="42">
        <v>0.0</v>
      </c>
      <c r="N194" s="42">
        <v>0.0</v>
      </c>
    </row>
    <row r="195" ht="15.75" customHeight="1">
      <c r="A195" s="43" t="s">
        <v>47</v>
      </c>
      <c r="B195" s="44">
        <v>23.0</v>
      </c>
      <c r="C195" s="45">
        <v>1.0</v>
      </c>
      <c r="D195" s="45">
        <v>4.348</v>
      </c>
      <c r="E195" s="45">
        <v>5.0</v>
      </c>
      <c r="F195" s="45">
        <v>21.74</v>
      </c>
      <c r="G195" s="45">
        <v>11.0</v>
      </c>
      <c r="H195" s="45">
        <v>47.83</v>
      </c>
      <c r="I195" s="45">
        <v>5.0</v>
      </c>
      <c r="J195" s="45">
        <v>21.74</v>
      </c>
      <c r="K195" s="45">
        <v>1.0</v>
      </c>
      <c r="L195" s="45">
        <v>4.348</v>
      </c>
      <c r="M195" s="45">
        <v>0.0</v>
      </c>
      <c r="N195" s="45">
        <v>0.0</v>
      </c>
    </row>
    <row r="196" ht="15.75" customHeight="1">
      <c r="A196" s="40" t="s">
        <v>48</v>
      </c>
      <c r="B196" s="41">
        <v>22.0</v>
      </c>
      <c r="C196" s="42">
        <v>0.0</v>
      </c>
      <c r="D196" s="42">
        <v>0.0</v>
      </c>
      <c r="E196" s="42">
        <v>6.0</v>
      </c>
      <c r="F196" s="42">
        <v>27.27</v>
      </c>
      <c r="G196" s="42">
        <v>12.0</v>
      </c>
      <c r="H196" s="42">
        <v>54.55</v>
      </c>
      <c r="I196" s="42">
        <v>4.0</v>
      </c>
      <c r="J196" s="42">
        <v>18.18</v>
      </c>
      <c r="K196" s="42">
        <v>0.0</v>
      </c>
      <c r="L196" s="42">
        <v>0.0</v>
      </c>
      <c r="M196" s="42">
        <v>0.0</v>
      </c>
      <c r="N196" s="42">
        <v>0.0</v>
      </c>
    </row>
    <row r="197" ht="15.75" customHeight="1">
      <c r="A197" s="43" t="s">
        <v>49</v>
      </c>
      <c r="B197" s="44">
        <v>23.0</v>
      </c>
      <c r="C197" s="45">
        <v>0.0</v>
      </c>
      <c r="D197" s="45">
        <v>0.0</v>
      </c>
      <c r="E197" s="45">
        <v>5.0</v>
      </c>
      <c r="F197" s="45">
        <v>21.74</v>
      </c>
      <c r="G197" s="45">
        <v>12.0</v>
      </c>
      <c r="H197" s="45">
        <v>52.17</v>
      </c>
      <c r="I197" s="45">
        <v>6.0</v>
      </c>
      <c r="J197" s="45">
        <v>26.09</v>
      </c>
      <c r="K197" s="45">
        <v>0.0</v>
      </c>
      <c r="L197" s="45">
        <v>0.0</v>
      </c>
      <c r="M197" s="45">
        <v>0.0</v>
      </c>
      <c r="N197" s="45">
        <v>0.0</v>
      </c>
    </row>
    <row r="198" ht="15.75" customHeight="1">
      <c r="A198" s="40" t="s">
        <v>50</v>
      </c>
      <c r="B198" s="41">
        <v>23.0</v>
      </c>
      <c r="C198" s="42">
        <v>3.0</v>
      </c>
      <c r="D198" s="42">
        <v>13.04</v>
      </c>
      <c r="E198" s="42">
        <v>5.0</v>
      </c>
      <c r="F198" s="42">
        <v>21.74</v>
      </c>
      <c r="G198" s="42">
        <v>9.0</v>
      </c>
      <c r="H198" s="42">
        <v>39.13</v>
      </c>
      <c r="I198" s="42">
        <v>6.0</v>
      </c>
      <c r="J198" s="42">
        <v>26.09</v>
      </c>
      <c r="K198" s="42">
        <v>0.0</v>
      </c>
      <c r="L198" s="42">
        <v>0.0</v>
      </c>
      <c r="M198" s="42">
        <v>0.0</v>
      </c>
      <c r="N198" s="42">
        <v>0.0</v>
      </c>
    </row>
    <row r="199" ht="15.75" customHeight="1">
      <c r="A199" s="43" t="s">
        <v>51</v>
      </c>
      <c r="B199" s="44">
        <v>15.0</v>
      </c>
      <c r="C199" s="45">
        <v>0.0</v>
      </c>
      <c r="D199" s="45">
        <v>0.0</v>
      </c>
      <c r="E199" s="45">
        <v>6.0</v>
      </c>
      <c r="F199" s="45">
        <v>40.0</v>
      </c>
      <c r="G199" s="45">
        <v>7.0</v>
      </c>
      <c r="H199" s="45">
        <v>46.67</v>
      </c>
      <c r="I199" s="45">
        <v>2.0</v>
      </c>
      <c r="J199" s="45">
        <v>13.33</v>
      </c>
      <c r="K199" s="45">
        <v>0.0</v>
      </c>
      <c r="L199" s="45">
        <v>0.0</v>
      </c>
      <c r="M199" s="45">
        <v>0.0</v>
      </c>
      <c r="N199" s="45">
        <v>0.0</v>
      </c>
    </row>
    <row r="200" ht="15.75" customHeight="1">
      <c r="A200" s="40" t="s">
        <v>52</v>
      </c>
      <c r="B200" s="41">
        <v>11.0</v>
      </c>
      <c r="C200" s="42">
        <v>0.0</v>
      </c>
      <c r="D200" s="42">
        <v>0.0</v>
      </c>
      <c r="E200" s="42">
        <v>2.0</v>
      </c>
      <c r="F200" s="42">
        <v>18.18</v>
      </c>
      <c r="G200" s="42">
        <v>8.0</v>
      </c>
      <c r="H200" s="42">
        <v>72.73</v>
      </c>
      <c r="I200" s="42">
        <v>1.0</v>
      </c>
      <c r="J200" s="42">
        <v>9.091</v>
      </c>
      <c r="K200" s="42">
        <v>0.0</v>
      </c>
      <c r="L200" s="42">
        <v>0.0</v>
      </c>
      <c r="M200" s="42">
        <v>0.0</v>
      </c>
      <c r="N200" s="42">
        <v>0.0</v>
      </c>
    </row>
    <row r="201" ht="15.75" customHeight="1">
      <c r="A201" s="43" t="s">
        <v>53</v>
      </c>
      <c r="B201" s="44">
        <v>13.0</v>
      </c>
      <c r="C201" s="45">
        <v>0.0</v>
      </c>
      <c r="D201" s="45">
        <v>0.0</v>
      </c>
      <c r="E201" s="45">
        <v>0.0</v>
      </c>
      <c r="F201" s="45">
        <v>0.0</v>
      </c>
      <c r="G201" s="45">
        <v>11.0</v>
      </c>
      <c r="H201" s="45">
        <v>84.62</v>
      </c>
      <c r="I201" s="45">
        <v>2.0</v>
      </c>
      <c r="J201" s="45">
        <v>15.38</v>
      </c>
      <c r="K201" s="45">
        <v>0.0</v>
      </c>
      <c r="L201" s="45">
        <v>0.0</v>
      </c>
      <c r="M201" s="45">
        <v>0.0</v>
      </c>
      <c r="N201" s="45">
        <v>0.0</v>
      </c>
    </row>
    <row r="202" ht="15.75" customHeight="1">
      <c r="A202" s="40" t="s">
        <v>54</v>
      </c>
      <c r="B202" s="41">
        <v>11.0</v>
      </c>
      <c r="C202" s="42">
        <v>0.0</v>
      </c>
      <c r="D202" s="42">
        <v>0.0</v>
      </c>
      <c r="E202" s="42">
        <v>2.0</v>
      </c>
      <c r="F202" s="42">
        <v>18.18</v>
      </c>
      <c r="G202" s="42">
        <v>7.0</v>
      </c>
      <c r="H202" s="42">
        <v>63.64</v>
      </c>
      <c r="I202" s="42">
        <v>2.0</v>
      </c>
      <c r="J202" s="42">
        <v>18.18</v>
      </c>
      <c r="K202" s="42">
        <v>0.0</v>
      </c>
      <c r="L202" s="42">
        <v>0.0</v>
      </c>
      <c r="M202" s="42">
        <v>0.0</v>
      </c>
      <c r="N202" s="42">
        <v>0.0</v>
      </c>
    </row>
    <row r="203" ht="15.75" customHeight="1">
      <c r="A203" s="43" t="s">
        <v>55</v>
      </c>
      <c r="B203" s="44">
        <v>10.0</v>
      </c>
      <c r="C203" s="45">
        <v>0.0</v>
      </c>
      <c r="D203" s="45">
        <v>0.0</v>
      </c>
      <c r="E203" s="45">
        <v>0.0</v>
      </c>
      <c r="F203" s="45">
        <v>0.0</v>
      </c>
      <c r="G203" s="45">
        <v>7.0</v>
      </c>
      <c r="H203" s="45">
        <v>70.0</v>
      </c>
      <c r="I203" s="45">
        <v>3.0</v>
      </c>
      <c r="J203" s="45">
        <v>30.0</v>
      </c>
      <c r="K203" s="45">
        <v>0.0</v>
      </c>
      <c r="L203" s="45">
        <v>0.0</v>
      </c>
      <c r="M203" s="45">
        <v>0.0</v>
      </c>
      <c r="N203" s="45">
        <v>0.0</v>
      </c>
    </row>
    <row r="204" ht="15.75" customHeight="1">
      <c r="A204" s="48" t="s">
        <v>56</v>
      </c>
      <c r="B204" s="48">
        <v>222.0</v>
      </c>
      <c r="C204" s="48">
        <v>12.0</v>
      </c>
      <c r="D204" s="48">
        <v>5.405</v>
      </c>
      <c r="E204" s="48">
        <v>41.0</v>
      </c>
      <c r="F204" s="48">
        <v>18.47</v>
      </c>
      <c r="G204" s="48">
        <v>96.0</v>
      </c>
      <c r="H204" s="48">
        <v>43.24</v>
      </c>
      <c r="I204" s="48">
        <v>58.0</v>
      </c>
      <c r="J204" s="48">
        <v>26.13</v>
      </c>
      <c r="K204" s="48">
        <v>15.0</v>
      </c>
      <c r="L204" s="48">
        <v>6.757</v>
      </c>
      <c r="M204" s="48">
        <v>0.0</v>
      </c>
      <c r="N204" s="48">
        <v>0.0</v>
      </c>
    </row>
    <row r="205" ht="15.75" customHeight="1">
      <c r="A205" s="49" t="s">
        <v>57</v>
      </c>
      <c r="B205" s="49">
        <v>263.0</v>
      </c>
      <c r="C205" s="49">
        <v>13.0</v>
      </c>
      <c r="D205" s="49">
        <v>4.943</v>
      </c>
      <c r="E205" s="49">
        <v>49.0</v>
      </c>
      <c r="F205" s="49">
        <v>18.63</v>
      </c>
      <c r="G205" s="49">
        <v>123.0</v>
      </c>
      <c r="H205" s="49">
        <v>46.77</v>
      </c>
      <c r="I205" s="49">
        <v>63.0</v>
      </c>
      <c r="J205" s="49">
        <v>23.95</v>
      </c>
      <c r="K205" s="49">
        <v>15.0</v>
      </c>
      <c r="L205" s="49">
        <v>5.703</v>
      </c>
      <c r="M205" s="49">
        <v>0.0</v>
      </c>
      <c r="N205" s="49">
        <v>0.0</v>
      </c>
    </row>
    <row r="206" ht="15.75" customHeight="1">
      <c r="A206" s="50" t="s">
        <v>58</v>
      </c>
      <c r="B206" s="50">
        <v>284.0</v>
      </c>
      <c r="C206" s="50">
        <v>13.0</v>
      </c>
      <c r="D206" s="50">
        <v>4.577</v>
      </c>
      <c r="E206" s="50">
        <v>51.0</v>
      </c>
      <c r="F206" s="50">
        <v>17.96</v>
      </c>
      <c r="G206" s="50">
        <v>137.0</v>
      </c>
      <c r="H206" s="50">
        <v>48.24</v>
      </c>
      <c r="I206" s="50">
        <v>68.0</v>
      </c>
      <c r="J206" s="50">
        <v>23.94</v>
      </c>
      <c r="K206" s="50">
        <v>15.0</v>
      </c>
      <c r="L206" s="50">
        <v>5.281</v>
      </c>
      <c r="M206" s="50">
        <v>0.0</v>
      </c>
      <c r="N206" s="50">
        <v>0.0</v>
      </c>
    </row>
    <row r="207" ht="15.75" customHeight="1">
      <c r="A207" s="51" t="s">
        <v>59</v>
      </c>
      <c r="B207" s="51">
        <v>295.0</v>
      </c>
      <c r="C207" s="51">
        <v>13.0</v>
      </c>
      <c r="D207" s="51">
        <v>4.407</v>
      </c>
      <c r="E207" s="51">
        <v>53.0</v>
      </c>
      <c r="F207" s="51">
        <v>17.97</v>
      </c>
      <c r="G207" s="51">
        <v>142.0</v>
      </c>
      <c r="H207" s="51">
        <v>48.14</v>
      </c>
      <c r="I207" s="51">
        <v>72.0</v>
      </c>
      <c r="J207" s="51">
        <v>24.41</v>
      </c>
      <c r="K207" s="51">
        <v>15.0</v>
      </c>
      <c r="L207" s="51">
        <v>5.085</v>
      </c>
      <c r="M207" s="51">
        <v>0.0</v>
      </c>
      <c r="N207" s="51">
        <v>0.0</v>
      </c>
    </row>
    <row r="208" ht="15.75" customHeight="1">
      <c r="A208" s="53" t="s">
        <v>61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</row>
    <row r="209" ht="15.75" customHeight="1">
      <c r="A209" s="55">
        <f>A5</f>
        <v>44877</v>
      </c>
      <c r="B209" s="41">
        <f t="shared" ref="B209:N209" si="1">B33</f>
        <v>344</v>
      </c>
      <c r="C209" s="42">
        <f t="shared" si="1"/>
        <v>8</v>
      </c>
      <c r="D209" s="42">
        <f t="shared" si="1"/>
        <v>2.326</v>
      </c>
      <c r="E209" s="42">
        <f t="shared" si="1"/>
        <v>45</v>
      </c>
      <c r="F209" s="42">
        <f t="shared" si="1"/>
        <v>13.08</v>
      </c>
      <c r="G209" s="42">
        <f t="shared" si="1"/>
        <v>226</v>
      </c>
      <c r="H209" s="42">
        <f t="shared" si="1"/>
        <v>65.7</v>
      </c>
      <c r="I209" s="42">
        <f t="shared" si="1"/>
        <v>59</v>
      </c>
      <c r="J209" s="42">
        <f t="shared" si="1"/>
        <v>17.15</v>
      </c>
      <c r="K209" s="42">
        <f t="shared" si="1"/>
        <v>6</v>
      </c>
      <c r="L209" s="42">
        <f t="shared" si="1"/>
        <v>1.744</v>
      </c>
      <c r="M209" s="42">
        <f t="shared" si="1"/>
        <v>0</v>
      </c>
      <c r="N209" s="42">
        <f t="shared" si="1"/>
        <v>0</v>
      </c>
    </row>
    <row r="210" ht="15.75" customHeight="1">
      <c r="A210" s="56">
        <f>A34</f>
        <v>44878</v>
      </c>
      <c r="B210" s="44">
        <f t="shared" ref="B210:N210" si="2">B62</f>
        <v>241</v>
      </c>
      <c r="C210" s="45">
        <f t="shared" si="2"/>
        <v>9</v>
      </c>
      <c r="D210" s="45">
        <f t="shared" si="2"/>
        <v>3.734</v>
      </c>
      <c r="E210" s="45">
        <f t="shared" si="2"/>
        <v>40</v>
      </c>
      <c r="F210" s="45">
        <f t="shared" si="2"/>
        <v>16.6</v>
      </c>
      <c r="G210" s="45">
        <f t="shared" si="2"/>
        <v>157</v>
      </c>
      <c r="H210" s="45">
        <f t="shared" si="2"/>
        <v>65.15</v>
      </c>
      <c r="I210" s="45">
        <f t="shared" si="2"/>
        <v>30</v>
      </c>
      <c r="J210" s="45">
        <f t="shared" si="2"/>
        <v>12.45</v>
      </c>
      <c r="K210" s="45">
        <f t="shared" si="2"/>
        <v>5</v>
      </c>
      <c r="L210" s="45">
        <f t="shared" si="2"/>
        <v>2.075</v>
      </c>
      <c r="M210" s="45">
        <f t="shared" si="2"/>
        <v>0</v>
      </c>
      <c r="N210" s="45">
        <f t="shared" si="2"/>
        <v>0</v>
      </c>
    </row>
    <row r="211" ht="15.75" customHeight="1">
      <c r="A211" s="55">
        <f>A63</f>
        <v>44879</v>
      </c>
      <c r="B211" s="41">
        <f t="shared" ref="B211:N211" si="3">B91</f>
        <v>295</v>
      </c>
      <c r="C211" s="42">
        <f t="shared" si="3"/>
        <v>21</v>
      </c>
      <c r="D211" s="42">
        <f t="shared" si="3"/>
        <v>7.119</v>
      </c>
      <c r="E211" s="42">
        <f t="shared" si="3"/>
        <v>50</v>
      </c>
      <c r="F211" s="42">
        <f t="shared" si="3"/>
        <v>16.95</v>
      </c>
      <c r="G211" s="42">
        <f t="shared" si="3"/>
        <v>139</v>
      </c>
      <c r="H211" s="42">
        <f t="shared" si="3"/>
        <v>47.12</v>
      </c>
      <c r="I211" s="42">
        <f t="shared" si="3"/>
        <v>60</v>
      </c>
      <c r="J211" s="42">
        <f t="shared" si="3"/>
        <v>20.34</v>
      </c>
      <c r="K211" s="42">
        <f t="shared" si="3"/>
        <v>25</v>
      </c>
      <c r="L211" s="42">
        <f t="shared" si="3"/>
        <v>8.475</v>
      </c>
      <c r="M211" s="42">
        <f t="shared" si="3"/>
        <v>0</v>
      </c>
      <c r="N211" s="42">
        <f t="shared" si="3"/>
        <v>0</v>
      </c>
    </row>
    <row r="212" ht="15.75" customHeight="1">
      <c r="A212" s="56">
        <f>A92</f>
        <v>44880</v>
      </c>
      <c r="B212" s="44">
        <f t="shared" ref="B212:N212" si="4">B120</f>
        <v>275</v>
      </c>
      <c r="C212" s="45">
        <f t="shared" si="4"/>
        <v>22</v>
      </c>
      <c r="D212" s="45">
        <f t="shared" si="4"/>
        <v>8</v>
      </c>
      <c r="E212" s="45">
        <f t="shared" si="4"/>
        <v>32</v>
      </c>
      <c r="F212" s="57">
        <f t="shared" si="4"/>
        <v>11.64</v>
      </c>
      <c r="G212" s="45">
        <f t="shared" si="4"/>
        <v>140</v>
      </c>
      <c r="H212" s="57">
        <f t="shared" si="4"/>
        <v>50.91</v>
      </c>
      <c r="I212" s="45">
        <f t="shared" si="4"/>
        <v>63</v>
      </c>
      <c r="J212" s="57">
        <f t="shared" si="4"/>
        <v>22.91</v>
      </c>
      <c r="K212" s="45">
        <f t="shared" si="4"/>
        <v>18</v>
      </c>
      <c r="L212" s="57">
        <f t="shared" si="4"/>
        <v>6.546</v>
      </c>
      <c r="M212" s="45">
        <f t="shared" si="4"/>
        <v>0</v>
      </c>
      <c r="N212" s="57">
        <f t="shared" si="4"/>
        <v>0</v>
      </c>
    </row>
    <row r="213" ht="15.75" customHeight="1">
      <c r="A213" s="55">
        <f>A121</f>
        <v>44881</v>
      </c>
      <c r="B213" s="41">
        <f t="shared" ref="B213:N213" si="5">B149</f>
        <v>269</v>
      </c>
      <c r="C213" s="42">
        <f t="shared" si="5"/>
        <v>17</v>
      </c>
      <c r="D213" s="42">
        <f t="shared" si="5"/>
        <v>6.32</v>
      </c>
      <c r="E213" s="42">
        <f t="shared" si="5"/>
        <v>42</v>
      </c>
      <c r="F213" s="42">
        <f t="shared" si="5"/>
        <v>15.61</v>
      </c>
      <c r="G213" s="42">
        <f t="shared" si="5"/>
        <v>136</v>
      </c>
      <c r="H213" s="42">
        <f t="shared" si="5"/>
        <v>50.56</v>
      </c>
      <c r="I213" s="42">
        <f t="shared" si="5"/>
        <v>58</v>
      </c>
      <c r="J213" s="42">
        <f t="shared" si="5"/>
        <v>21.56</v>
      </c>
      <c r="K213" s="42">
        <f t="shared" si="5"/>
        <v>16</v>
      </c>
      <c r="L213" s="42">
        <f t="shared" si="5"/>
        <v>5.948</v>
      </c>
      <c r="M213" s="42">
        <f t="shared" si="5"/>
        <v>0</v>
      </c>
      <c r="N213" s="42">
        <f t="shared" si="5"/>
        <v>0</v>
      </c>
    </row>
    <row r="214" ht="15.75" customHeight="1">
      <c r="A214" s="56">
        <f>A150</f>
        <v>44882</v>
      </c>
      <c r="B214" s="44">
        <f t="shared" ref="B214:N214" si="6">B178</f>
        <v>289</v>
      </c>
      <c r="C214" s="45">
        <f t="shared" si="6"/>
        <v>11</v>
      </c>
      <c r="D214" s="45">
        <f t="shared" si="6"/>
        <v>3.806</v>
      </c>
      <c r="E214" s="45">
        <f t="shared" si="6"/>
        <v>33</v>
      </c>
      <c r="F214" s="57">
        <f t="shared" si="6"/>
        <v>11.42</v>
      </c>
      <c r="G214" s="45">
        <f t="shared" si="6"/>
        <v>153</v>
      </c>
      <c r="H214" s="57">
        <f t="shared" si="6"/>
        <v>52.94</v>
      </c>
      <c r="I214" s="45">
        <f t="shared" si="6"/>
        <v>69</v>
      </c>
      <c r="J214" s="57">
        <f t="shared" si="6"/>
        <v>23.88</v>
      </c>
      <c r="K214" s="45">
        <f t="shared" si="6"/>
        <v>23</v>
      </c>
      <c r="L214" s="57">
        <f t="shared" si="6"/>
        <v>7.958</v>
      </c>
      <c r="M214" s="45">
        <f t="shared" si="6"/>
        <v>0</v>
      </c>
      <c r="N214" s="57">
        <f t="shared" si="6"/>
        <v>0</v>
      </c>
    </row>
    <row r="215" ht="15.75" customHeight="1">
      <c r="A215" s="55">
        <f>A179</f>
        <v>44883</v>
      </c>
      <c r="B215" s="41">
        <f t="shared" ref="B215:N215" si="7">B207</f>
        <v>295</v>
      </c>
      <c r="C215" s="42">
        <f t="shared" si="7"/>
        <v>13</v>
      </c>
      <c r="D215" s="42">
        <f t="shared" si="7"/>
        <v>4.407</v>
      </c>
      <c r="E215" s="42">
        <f t="shared" si="7"/>
        <v>53</v>
      </c>
      <c r="F215" s="42">
        <f t="shared" si="7"/>
        <v>17.97</v>
      </c>
      <c r="G215" s="42">
        <f t="shared" si="7"/>
        <v>142</v>
      </c>
      <c r="H215" s="42">
        <f t="shared" si="7"/>
        <v>48.14</v>
      </c>
      <c r="I215" s="42">
        <f t="shared" si="7"/>
        <v>72</v>
      </c>
      <c r="J215" s="42">
        <f t="shared" si="7"/>
        <v>24.41</v>
      </c>
      <c r="K215" s="42">
        <f t="shared" si="7"/>
        <v>15</v>
      </c>
      <c r="L215" s="42">
        <f t="shared" si="7"/>
        <v>5.085</v>
      </c>
      <c r="M215" s="42">
        <f t="shared" si="7"/>
        <v>0</v>
      </c>
      <c r="N215" s="42">
        <f t="shared" si="7"/>
        <v>0</v>
      </c>
    </row>
    <row r="216" ht="15.0" customHeight="1">
      <c r="A216" s="58" t="s">
        <v>6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</row>
    <row r="217" ht="15.75" customHeight="1">
      <c r="A217" s="60" t="s">
        <v>62</v>
      </c>
      <c r="B217" s="61">
        <f t="shared" ref="B217:C217" si="8">SUM(B209:B215)</f>
        <v>2008</v>
      </c>
      <c r="C217" s="61">
        <f t="shared" si="8"/>
        <v>101</v>
      </c>
      <c r="D217" s="62">
        <f>C217/$B$217</f>
        <v>0.05029880478</v>
      </c>
      <c r="E217" s="61">
        <f>SUM(E209:E215)</f>
        <v>295</v>
      </c>
      <c r="F217" s="62">
        <f>E217/$B$217</f>
        <v>0.1469123506</v>
      </c>
      <c r="G217" s="61">
        <f>SUM(G209:G215)</f>
        <v>1093</v>
      </c>
      <c r="H217" s="62">
        <f>G217/$B$217</f>
        <v>0.5443227092</v>
      </c>
      <c r="I217" s="61">
        <f>SUM(I209:I215)</f>
        <v>411</v>
      </c>
      <c r="J217" s="62">
        <f>I217/$B$217</f>
        <v>0.2046812749</v>
      </c>
      <c r="K217" s="61">
        <f>SUM(K209:K215)</f>
        <v>108</v>
      </c>
      <c r="L217" s="62">
        <f>K217/$B$217</f>
        <v>0.05378486056</v>
      </c>
      <c r="M217" s="61">
        <f>SUM(M209:M215)</f>
        <v>0</v>
      </c>
      <c r="N217" s="62">
        <f>M217/$B$217</f>
        <v>0</v>
      </c>
      <c r="O217" s="120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>
      <c r="A237" s="64"/>
    </row>
    <row r="238" ht="15.75" customHeight="1">
      <c r="A238" s="65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I34:J34"/>
    <mergeCell ref="K34:L34"/>
    <mergeCell ref="M34:N34"/>
    <mergeCell ref="A63:B63"/>
    <mergeCell ref="C63:D63"/>
    <mergeCell ref="E63:F63"/>
    <mergeCell ref="G63:H63"/>
    <mergeCell ref="I63:J63"/>
    <mergeCell ref="K63:L63"/>
    <mergeCell ref="M63:N63"/>
    <mergeCell ref="A92:B92"/>
    <mergeCell ref="C92:D92"/>
    <mergeCell ref="E92:F92"/>
    <mergeCell ref="G92:H92"/>
    <mergeCell ref="I92:J92"/>
    <mergeCell ref="K92:L92"/>
    <mergeCell ref="M92:N92"/>
    <mergeCell ref="A121:B121"/>
    <mergeCell ref="C121:D121"/>
    <mergeCell ref="E121:F121"/>
    <mergeCell ref="G121:H121"/>
    <mergeCell ref="I121:J121"/>
    <mergeCell ref="K121:L121"/>
    <mergeCell ref="M121:N121"/>
    <mergeCell ref="A208:N208"/>
    <mergeCell ref="A216:N216"/>
    <mergeCell ref="A179:B179"/>
    <mergeCell ref="C179:D179"/>
    <mergeCell ref="E179:F179"/>
    <mergeCell ref="G179:H179"/>
    <mergeCell ref="I179:J179"/>
    <mergeCell ref="K179:L179"/>
    <mergeCell ref="M179:N179"/>
    <mergeCell ref="F3:F4"/>
    <mergeCell ref="G3:G4"/>
    <mergeCell ref="E5:F5"/>
    <mergeCell ref="G5:H5"/>
    <mergeCell ref="H3:H4"/>
    <mergeCell ref="I3:I4"/>
    <mergeCell ref="J3:J4"/>
    <mergeCell ref="K3:K4"/>
    <mergeCell ref="I5:J5"/>
    <mergeCell ref="K5:L5"/>
    <mergeCell ref="L3:L4"/>
    <mergeCell ref="M3:M4"/>
    <mergeCell ref="M5:N5"/>
    <mergeCell ref="A1:G1"/>
    <mergeCell ref="K1:N2"/>
    <mergeCell ref="A3:A4"/>
    <mergeCell ref="C3:C4"/>
    <mergeCell ref="D3:D4"/>
    <mergeCell ref="E3:E4"/>
    <mergeCell ref="N3:N4"/>
    <mergeCell ref="B3:B4"/>
    <mergeCell ref="A5:B5"/>
    <mergeCell ref="C5:D5"/>
    <mergeCell ref="A34:B34"/>
    <mergeCell ref="C34:D34"/>
    <mergeCell ref="E34:F34"/>
    <mergeCell ref="G34:H34"/>
    <mergeCell ref="A150:B150"/>
    <mergeCell ref="C150:D150"/>
    <mergeCell ref="E150:F150"/>
    <mergeCell ref="G150:H150"/>
    <mergeCell ref="I150:J150"/>
    <mergeCell ref="K150:L150"/>
    <mergeCell ref="M150:N150"/>
  </mergeCells>
  <conditionalFormatting sqref="A64:A75">
    <cfRule type="expression" dxfId="0" priority="1" stopIfTrue="1">
      <formula>$B64=MAX($B$64:$B$75)</formula>
    </cfRule>
  </conditionalFormatting>
  <conditionalFormatting sqref="A76:A87">
    <cfRule type="expression" dxfId="1" priority="2">
      <formula>$B76=MAX($B$76:$B$87)</formula>
    </cfRule>
  </conditionalFormatting>
  <conditionalFormatting sqref="A93:A104">
    <cfRule type="expression" dxfId="0" priority="3" stopIfTrue="1">
      <formula>$B93=MAX($B$93:$B$104)</formula>
    </cfRule>
  </conditionalFormatting>
  <conditionalFormatting sqref="A105:A116">
    <cfRule type="expression" dxfId="1" priority="4">
      <formula>$B105=MAX($B$105:$B$116)</formula>
    </cfRule>
  </conditionalFormatting>
  <conditionalFormatting sqref="A122:A133">
    <cfRule type="expression" dxfId="0" priority="5" stopIfTrue="1">
      <formula>$B122=MAX($B$122:$B$133)</formula>
    </cfRule>
  </conditionalFormatting>
  <conditionalFormatting sqref="A134:A145">
    <cfRule type="expression" dxfId="1" priority="6">
      <formula>$B134=MAX($B$134:$B$145)</formula>
    </cfRule>
  </conditionalFormatting>
  <conditionalFormatting sqref="A180:A181">
    <cfRule type="expression" dxfId="0" priority="7" stopIfTrue="1">
      <formula>$B180=MAX($B$180:$B$191)</formula>
    </cfRule>
  </conditionalFormatting>
  <conditionalFormatting sqref="A6:A17">
    <cfRule type="expression" dxfId="0" priority="8" stopIfTrue="1">
      <formula>$B6=MAX($B$6:$B$17)</formula>
    </cfRule>
  </conditionalFormatting>
  <conditionalFormatting sqref="A6:A17">
    <cfRule type="expression" dxfId="0" priority="9" stopIfTrue="1">
      <formula>$B6=MAX($B$6:$B$17)</formula>
    </cfRule>
  </conditionalFormatting>
  <conditionalFormatting sqref="A6:A17">
    <cfRule type="expression" dxfId="3" priority="10">
      <formula>$B6= MAX($B$35:$B$46)</formula>
    </cfRule>
  </conditionalFormatting>
  <conditionalFormatting sqref="A18">
    <cfRule type="expression" dxfId="0" priority="11" stopIfTrue="1">
      <formula>$B18= MAX($B$18:$B$29)</formula>
    </cfRule>
  </conditionalFormatting>
  <conditionalFormatting sqref="A19:A29">
    <cfRule type="expression" dxfId="0" priority="12" stopIfTrue="1">
      <formula>$B19= MAX($B$18:$B$29)</formula>
    </cfRule>
  </conditionalFormatting>
  <conditionalFormatting sqref="A58">
    <cfRule type="expression" dxfId="0" priority="13" stopIfTrue="1">
      <formula>$B58= MAX($B$47:$B$58)</formula>
    </cfRule>
  </conditionalFormatting>
  <conditionalFormatting sqref="A35:A46">
    <cfRule type="expression" dxfId="0" priority="14" stopIfTrue="1">
      <formula>$B35=MAX($B$6:$B$17)</formula>
    </cfRule>
  </conditionalFormatting>
  <conditionalFormatting sqref="A35:A46">
    <cfRule type="expression" dxfId="0" priority="15" stopIfTrue="1">
      <formula>$B35=MAX($B$6:$B$17)</formula>
    </cfRule>
  </conditionalFormatting>
  <conditionalFormatting sqref="A35:A46">
    <cfRule type="expression" dxfId="3" priority="16">
      <formula>$B35= MAX($B$35:$B$46)</formula>
    </cfRule>
  </conditionalFormatting>
  <conditionalFormatting sqref="A47">
    <cfRule type="expression" dxfId="0" priority="17" stopIfTrue="1">
      <formula>$B47= MAX($B$18:$B$29)</formula>
    </cfRule>
  </conditionalFormatting>
  <conditionalFormatting sqref="A48:A57">
    <cfRule type="expression" dxfId="0" priority="18" stopIfTrue="1">
      <formula>$B48= MAX($B$18:$B$29)</formula>
    </cfRule>
  </conditionalFormatting>
  <conditionalFormatting sqref="A182:A203">
    <cfRule type="expression" dxfId="0" priority="19" stopIfTrue="1">
      <formula>$B182=MAX($B$180:$B$191)</formula>
    </cfRule>
  </conditionalFormatting>
  <conditionalFormatting sqref="A151:A162">
    <cfRule type="expression" dxfId="0" priority="20" stopIfTrue="1">
      <formula>$B151=MAX($B$151:$B$162)</formula>
    </cfRule>
  </conditionalFormatting>
  <conditionalFormatting sqref="A163:A174">
    <cfRule type="expression" dxfId="1" priority="21">
      <formula>$B163=MAX($B$163:$B$174)</formula>
    </cfRule>
  </conditionalFormatting>
  <printOptions/>
  <pageMargins bottom="0.7480314960629921" footer="0.0" header="0.0" left="0.2362204724409449" right="0.2362204724409449" top="0.7480314960629921"/>
  <pageSetup fitToHeight="0" paperSize="9" orientation="landscape"/>
  <headerFooter>
    <oddFooter>&amp;C&amp;P of &amp;RProduced by Traffic Data Centre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2.14"/>
    <col customWidth="1" min="2" max="26" width="8.71"/>
  </cols>
  <sheetData>
    <row r="1" ht="15.0" customHeight="1">
      <c r="A1" s="67"/>
      <c r="B1" s="67"/>
      <c r="C1" s="67"/>
      <c r="D1" s="67"/>
      <c r="E1" s="67"/>
      <c r="F1" s="67"/>
      <c r="G1" s="67"/>
      <c r="H1" s="67"/>
      <c r="I1" s="3" t="str">
        <f>ClassSum2!H1</f>
        <v>Site No : 22445-6</v>
      </c>
      <c r="J1" s="3"/>
      <c r="K1" s="68"/>
      <c r="L1" s="68"/>
      <c r="M1" s="68"/>
      <c r="N1" s="68"/>
      <c r="O1" s="68"/>
      <c r="P1" s="69"/>
      <c r="Q1" s="69" t="str">
        <f>ClassSum2!K1</f>
        <v>DE BEAUVOIR ROAD, NORTH OF BUCKINGHAM ROAD</v>
      </c>
    </row>
    <row r="2">
      <c r="A2" s="33"/>
      <c r="B2" s="34"/>
      <c r="C2" s="7"/>
      <c r="D2" s="7"/>
      <c r="E2" s="7"/>
      <c r="F2" s="3"/>
      <c r="G2" s="3"/>
      <c r="H2" s="3"/>
      <c r="I2" s="3" t="str">
        <f>ClassSum2!H2</f>
        <v>Channel: Southbound</v>
      </c>
      <c r="J2" s="3"/>
      <c r="K2" s="68"/>
      <c r="L2" s="68"/>
      <c r="M2" s="68"/>
      <c r="N2" s="68"/>
      <c r="O2" s="68"/>
      <c r="P2" s="68"/>
      <c r="Q2" s="68"/>
    </row>
    <row r="3" ht="15.0" customHeight="1">
      <c r="A3" s="70" t="s">
        <v>63</v>
      </c>
      <c r="B3" s="70" t="s">
        <v>64</v>
      </c>
      <c r="C3" s="71" t="s">
        <v>65</v>
      </c>
      <c r="D3" s="71" t="s">
        <v>66</v>
      </c>
      <c r="E3" s="71" t="s">
        <v>67</v>
      </c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>
      <c r="A4" s="37"/>
      <c r="B4" s="37"/>
      <c r="C4" s="73" t="s">
        <v>68</v>
      </c>
      <c r="D4" s="73" t="s">
        <v>68</v>
      </c>
      <c r="E4" s="74" t="s">
        <v>69</v>
      </c>
      <c r="F4" s="72" t="s">
        <v>70</v>
      </c>
      <c r="G4" s="72" t="s">
        <v>71</v>
      </c>
      <c r="H4" s="72" t="s">
        <v>72</v>
      </c>
      <c r="I4" s="72" t="s">
        <v>73</v>
      </c>
      <c r="J4" s="72" t="s">
        <v>74</v>
      </c>
      <c r="K4" s="72" t="s">
        <v>75</v>
      </c>
      <c r="L4" s="72" t="s">
        <v>76</v>
      </c>
      <c r="M4" s="72" t="s">
        <v>77</v>
      </c>
      <c r="N4" s="72" t="s">
        <v>78</v>
      </c>
      <c r="O4" s="72" t="s">
        <v>79</v>
      </c>
      <c r="P4" s="72" t="s">
        <v>80</v>
      </c>
      <c r="Q4" s="72" t="s">
        <v>81</v>
      </c>
    </row>
    <row r="5" ht="15.0" customHeight="1">
      <c r="A5" s="38">
        <f>+ClassSum1!A5</f>
        <v>44877</v>
      </c>
      <c r="B5" s="39"/>
      <c r="C5" s="38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  <c r="O5" s="38"/>
      <c r="P5" s="39"/>
      <c r="Q5" s="75"/>
    </row>
    <row r="6" ht="15.0" customHeight="1">
      <c r="A6" s="40" t="s">
        <v>32</v>
      </c>
      <c r="B6" s="41">
        <v>8.0</v>
      </c>
      <c r="C6" s="42" t="s">
        <v>60</v>
      </c>
      <c r="D6" s="42">
        <v>13.4</v>
      </c>
      <c r="E6" s="76">
        <v>4.7</v>
      </c>
      <c r="F6" s="77">
        <v>0.0</v>
      </c>
      <c r="G6" s="42">
        <v>2.0</v>
      </c>
      <c r="H6" s="42">
        <v>4.0</v>
      </c>
      <c r="I6" s="42">
        <v>1.0</v>
      </c>
      <c r="J6" s="42">
        <v>1.0</v>
      </c>
      <c r="K6" s="42">
        <v>0.0</v>
      </c>
      <c r="L6" s="42">
        <v>0.0</v>
      </c>
      <c r="M6" s="42">
        <v>0.0</v>
      </c>
      <c r="N6" s="42">
        <v>0.0</v>
      </c>
      <c r="O6" s="42">
        <v>0.0</v>
      </c>
      <c r="P6" s="42">
        <v>0.0</v>
      </c>
      <c r="Q6" s="42">
        <v>0.0</v>
      </c>
    </row>
    <row r="7" ht="15.0" customHeight="1">
      <c r="A7" s="43" t="s">
        <v>33</v>
      </c>
      <c r="B7" s="44">
        <v>4.0</v>
      </c>
      <c r="C7" s="45" t="s">
        <v>60</v>
      </c>
      <c r="D7" s="45">
        <v>14.7</v>
      </c>
      <c r="E7" s="78">
        <v>1.8</v>
      </c>
      <c r="F7" s="79">
        <v>0.0</v>
      </c>
      <c r="G7" s="45">
        <v>0.0</v>
      </c>
      <c r="H7" s="45">
        <v>3.0</v>
      </c>
      <c r="I7" s="45">
        <v>1.0</v>
      </c>
      <c r="J7" s="45">
        <v>0.0</v>
      </c>
      <c r="K7" s="45">
        <v>0.0</v>
      </c>
      <c r="L7" s="45">
        <v>0.0</v>
      </c>
      <c r="M7" s="45">
        <v>0.0</v>
      </c>
      <c r="N7" s="45">
        <v>0.0</v>
      </c>
      <c r="O7" s="45">
        <v>0.0</v>
      </c>
      <c r="P7" s="45">
        <v>0.0</v>
      </c>
      <c r="Q7" s="45">
        <v>0.0</v>
      </c>
    </row>
    <row r="8" ht="15.0" customHeight="1">
      <c r="A8" s="40" t="s">
        <v>34</v>
      </c>
      <c r="B8" s="41">
        <v>2.0</v>
      </c>
      <c r="C8" s="42" t="s">
        <v>60</v>
      </c>
      <c r="D8" s="42">
        <v>17.8</v>
      </c>
      <c r="E8" s="76">
        <v>2.1</v>
      </c>
      <c r="F8" s="77">
        <v>0.0</v>
      </c>
      <c r="G8" s="42">
        <v>0.0</v>
      </c>
      <c r="H8" s="42">
        <v>0.0</v>
      </c>
      <c r="I8" s="42">
        <v>2.0</v>
      </c>
      <c r="J8" s="42">
        <v>0.0</v>
      </c>
      <c r="K8" s="42">
        <v>0.0</v>
      </c>
      <c r="L8" s="42">
        <v>0.0</v>
      </c>
      <c r="M8" s="42">
        <v>0.0</v>
      </c>
      <c r="N8" s="42">
        <v>0.0</v>
      </c>
      <c r="O8" s="42">
        <v>0.0</v>
      </c>
      <c r="P8" s="42">
        <v>0.0</v>
      </c>
      <c r="Q8" s="42">
        <v>0.0</v>
      </c>
    </row>
    <row r="9" ht="15.0" customHeight="1">
      <c r="A9" s="43" t="s">
        <v>35</v>
      </c>
      <c r="B9" s="44">
        <v>2.0</v>
      </c>
      <c r="C9" s="45" t="s">
        <v>60</v>
      </c>
      <c r="D9" s="45">
        <v>14.6</v>
      </c>
      <c r="E9" s="78">
        <v>3.9</v>
      </c>
      <c r="F9" s="79">
        <v>0.0</v>
      </c>
      <c r="G9" s="45">
        <v>0.0</v>
      </c>
      <c r="H9" s="45">
        <v>1.0</v>
      </c>
      <c r="I9" s="45">
        <v>1.0</v>
      </c>
      <c r="J9" s="45">
        <v>0.0</v>
      </c>
      <c r="K9" s="45">
        <v>0.0</v>
      </c>
      <c r="L9" s="45">
        <v>0.0</v>
      </c>
      <c r="M9" s="45">
        <v>0.0</v>
      </c>
      <c r="N9" s="45">
        <v>0.0</v>
      </c>
      <c r="O9" s="45">
        <v>0.0</v>
      </c>
      <c r="P9" s="45">
        <v>0.0</v>
      </c>
      <c r="Q9" s="45">
        <v>0.0</v>
      </c>
    </row>
    <row r="10" ht="15.0" customHeight="1">
      <c r="A10" s="40" t="s">
        <v>36</v>
      </c>
      <c r="B10" s="41">
        <v>2.0</v>
      </c>
      <c r="C10" s="42" t="s">
        <v>60</v>
      </c>
      <c r="D10" s="42">
        <v>18.0</v>
      </c>
      <c r="E10" s="76">
        <v>3.3</v>
      </c>
      <c r="F10" s="77">
        <v>0.0</v>
      </c>
      <c r="G10" s="42">
        <v>0.0</v>
      </c>
      <c r="H10" s="42">
        <v>0.0</v>
      </c>
      <c r="I10" s="42">
        <v>1.0</v>
      </c>
      <c r="J10" s="42">
        <v>1.0</v>
      </c>
      <c r="K10" s="42">
        <v>0.0</v>
      </c>
      <c r="L10" s="42">
        <v>0.0</v>
      </c>
      <c r="M10" s="42">
        <v>0.0</v>
      </c>
      <c r="N10" s="42">
        <v>0.0</v>
      </c>
      <c r="O10" s="42">
        <v>0.0</v>
      </c>
      <c r="P10" s="42">
        <v>0.0</v>
      </c>
      <c r="Q10" s="42">
        <v>0.0</v>
      </c>
    </row>
    <row r="11" ht="15.0" customHeight="1">
      <c r="A11" s="43" t="s">
        <v>37</v>
      </c>
      <c r="B11" s="44">
        <v>0.0</v>
      </c>
      <c r="C11" s="45" t="s">
        <v>60</v>
      </c>
      <c r="D11" s="45" t="s">
        <v>60</v>
      </c>
      <c r="E11" s="78" t="s">
        <v>60</v>
      </c>
      <c r="F11" s="79">
        <v>0.0</v>
      </c>
      <c r="G11" s="45">
        <v>0.0</v>
      </c>
      <c r="H11" s="45">
        <v>0.0</v>
      </c>
      <c r="I11" s="45">
        <v>0.0</v>
      </c>
      <c r="J11" s="45">
        <v>0.0</v>
      </c>
      <c r="K11" s="45">
        <v>0.0</v>
      </c>
      <c r="L11" s="45">
        <v>0.0</v>
      </c>
      <c r="M11" s="45">
        <v>0.0</v>
      </c>
      <c r="N11" s="45">
        <v>0.0</v>
      </c>
      <c r="O11" s="45">
        <v>0.0</v>
      </c>
      <c r="P11" s="45">
        <v>0.0</v>
      </c>
      <c r="Q11" s="45">
        <v>0.0</v>
      </c>
    </row>
    <row r="12">
      <c r="A12" s="40" t="s">
        <v>38</v>
      </c>
      <c r="B12" s="41">
        <v>2.0</v>
      </c>
      <c r="C12" s="42" t="s">
        <v>60</v>
      </c>
      <c r="D12" s="42">
        <v>16.3</v>
      </c>
      <c r="E12" s="76">
        <v>3.7</v>
      </c>
      <c r="F12" s="77">
        <v>0.0</v>
      </c>
      <c r="G12" s="42">
        <v>0.0</v>
      </c>
      <c r="H12" s="42">
        <v>1.0</v>
      </c>
      <c r="I12" s="42">
        <v>1.0</v>
      </c>
      <c r="J12" s="42">
        <v>0.0</v>
      </c>
      <c r="K12" s="42">
        <v>0.0</v>
      </c>
      <c r="L12" s="42">
        <v>0.0</v>
      </c>
      <c r="M12" s="42">
        <v>0.0</v>
      </c>
      <c r="N12" s="42">
        <v>0.0</v>
      </c>
      <c r="O12" s="42">
        <v>0.0</v>
      </c>
      <c r="P12" s="42">
        <v>0.0</v>
      </c>
      <c r="Q12" s="42">
        <v>0.0</v>
      </c>
    </row>
    <row r="13">
      <c r="A13" s="43" t="s">
        <v>39</v>
      </c>
      <c r="B13" s="44">
        <v>2.0</v>
      </c>
      <c r="C13" s="45" t="s">
        <v>60</v>
      </c>
      <c r="D13" s="45">
        <v>14.5</v>
      </c>
      <c r="E13" s="78">
        <v>0.9</v>
      </c>
      <c r="F13" s="79">
        <v>0.0</v>
      </c>
      <c r="G13" s="45">
        <v>0.0</v>
      </c>
      <c r="H13" s="45">
        <v>1.0</v>
      </c>
      <c r="I13" s="45">
        <v>1.0</v>
      </c>
      <c r="J13" s="45">
        <v>0.0</v>
      </c>
      <c r="K13" s="45">
        <v>0.0</v>
      </c>
      <c r="L13" s="45">
        <v>0.0</v>
      </c>
      <c r="M13" s="45">
        <v>0.0</v>
      </c>
      <c r="N13" s="45">
        <v>0.0</v>
      </c>
      <c r="O13" s="45">
        <v>0.0</v>
      </c>
      <c r="P13" s="45">
        <v>0.0</v>
      </c>
      <c r="Q13" s="45">
        <v>0.0</v>
      </c>
    </row>
    <row r="14">
      <c r="A14" s="40" t="s">
        <v>40</v>
      </c>
      <c r="B14" s="41">
        <v>6.0</v>
      </c>
      <c r="C14" s="42" t="s">
        <v>60</v>
      </c>
      <c r="D14" s="42">
        <v>14.3</v>
      </c>
      <c r="E14" s="76">
        <v>3.6</v>
      </c>
      <c r="F14" s="77">
        <v>0.0</v>
      </c>
      <c r="G14" s="42">
        <v>0.0</v>
      </c>
      <c r="H14" s="42">
        <v>5.0</v>
      </c>
      <c r="I14" s="42">
        <v>0.0</v>
      </c>
      <c r="J14" s="42">
        <v>1.0</v>
      </c>
      <c r="K14" s="42">
        <v>0.0</v>
      </c>
      <c r="L14" s="42">
        <v>0.0</v>
      </c>
      <c r="M14" s="42">
        <v>0.0</v>
      </c>
      <c r="N14" s="42">
        <v>0.0</v>
      </c>
      <c r="O14" s="42">
        <v>0.0</v>
      </c>
      <c r="P14" s="42">
        <v>0.0</v>
      </c>
      <c r="Q14" s="42">
        <v>0.0</v>
      </c>
    </row>
    <row r="15">
      <c r="A15" s="43" t="s">
        <v>41</v>
      </c>
      <c r="B15" s="44">
        <v>29.0</v>
      </c>
      <c r="C15" s="45">
        <v>15.0</v>
      </c>
      <c r="D15" s="45">
        <v>10.7</v>
      </c>
      <c r="E15" s="78">
        <v>3.5</v>
      </c>
      <c r="F15" s="79">
        <v>0.0</v>
      </c>
      <c r="G15" s="45">
        <v>13.0</v>
      </c>
      <c r="H15" s="45">
        <v>12.0</v>
      </c>
      <c r="I15" s="45">
        <v>3.0</v>
      </c>
      <c r="J15" s="45">
        <v>1.0</v>
      </c>
      <c r="K15" s="45">
        <v>0.0</v>
      </c>
      <c r="L15" s="45">
        <v>0.0</v>
      </c>
      <c r="M15" s="45">
        <v>0.0</v>
      </c>
      <c r="N15" s="45">
        <v>0.0</v>
      </c>
      <c r="O15" s="45">
        <v>0.0</v>
      </c>
      <c r="P15" s="45">
        <v>0.0</v>
      </c>
      <c r="Q15" s="45">
        <v>0.0</v>
      </c>
    </row>
    <row r="16">
      <c r="A16" s="40" t="s">
        <v>42</v>
      </c>
      <c r="B16" s="41">
        <v>11.0</v>
      </c>
      <c r="C16" s="42">
        <v>19.5</v>
      </c>
      <c r="D16" s="42">
        <v>14.3</v>
      </c>
      <c r="E16" s="76">
        <v>3.8</v>
      </c>
      <c r="F16" s="77">
        <v>0.0</v>
      </c>
      <c r="G16" s="42">
        <v>1.0</v>
      </c>
      <c r="H16" s="42">
        <v>6.0</v>
      </c>
      <c r="I16" s="42">
        <v>4.0</v>
      </c>
      <c r="J16" s="42">
        <v>0.0</v>
      </c>
      <c r="K16" s="42">
        <v>0.0</v>
      </c>
      <c r="L16" s="42">
        <v>0.0</v>
      </c>
      <c r="M16" s="42">
        <v>0.0</v>
      </c>
      <c r="N16" s="42">
        <v>0.0</v>
      </c>
      <c r="O16" s="42">
        <v>0.0</v>
      </c>
      <c r="P16" s="42">
        <v>0.0</v>
      </c>
      <c r="Q16" s="42">
        <v>0.0</v>
      </c>
    </row>
    <row r="17">
      <c r="A17" s="43" t="s">
        <v>43</v>
      </c>
      <c r="B17" s="44">
        <v>30.0</v>
      </c>
      <c r="C17" s="45">
        <v>16.9</v>
      </c>
      <c r="D17" s="45">
        <v>12.2</v>
      </c>
      <c r="E17" s="78">
        <v>4.1</v>
      </c>
      <c r="F17" s="79">
        <v>3.0</v>
      </c>
      <c r="G17" s="45">
        <v>3.0</v>
      </c>
      <c r="H17" s="45">
        <v>16.0</v>
      </c>
      <c r="I17" s="45">
        <v>7.0</v>
      </c>
      <c r="J17" s="45">
        <v>1.0</v>
      </c>
      <c r="K17" s="45">
        <v>0.0</v>
      </c>
      <c r="L17" s="45">
        <v>0.0</v>
      </c>
      <c r="M17" s="45">
        <v>0.0</v>
      </c>
      <c r="N17" s="45">
        <v>0.0</v>
      </c>
      <c r="O17" s="45">
        <v>0.0</v>
      </c>
      <c r="P17" s="45">
        <v>0.0</v>
      </c>
      <c r="Q17" s="45">
        <v>0.0</v>
      </c>
    </row>
    <row r="18">
      <c r="A18" s="40" t="s">
        <v>44</v>
      </c>
      <c r="B18" s="41">
        <v>23.0</v>
      </c>
      <c r="C18" s="42">
        <v>18.0</v>
      </c>
      <c r="D18" s="42">
        <v>13.8</v>
      </c>
      <c r="E18" s="76">
        <v>3.5</v>
      </c>
      <c r="F18" s="77">
        <v>0.0</v>
      </c>
      <c r="G18" s="42">
        <v>2.0</v>
      </c>
      <c r="H18" s="42">
        <v>11.0</v>
      </c>
      <c r="I18" s="42">
        <v>10.0</v>
      </c>
      <c r="J18" s="42">
        <v>0.0</v>
      </c>
      <c r="K18" s="42">
        <v>0.0</v>
      </c>
      <c r="L18" s="42">
        <v>0.0</v>
      </c>
      <c r="M18" s="42">
        <v>0.0</v>
      </c>
      <c r="N18" s="42">
        <v>0.0</v>
      </c>
      <c r="O18" s="42">
        <v>0.0</v>
      </c>
      <c r="P18" s="42">
        <v>0.0</v>
      </c>
      <c r="Q18" s="42">
        <v>0.0</v>
      </c>
    </row>
    <row r="19">
      <c r="A19" s="43" t="s">
        <v>45</v>
      </c>
      <c r="B19" s="44">
        <v>33.0</v>
      </c>
      <c r="C19" s="45">
        <v>19.0</v>
      </c>
      <c r="D19" s="45">
        <v>13.8</v>
      </c>
      <c r="E19" s="78">
        <v>4.8</v>
      </c>
      <c r="F19" s="79">
        <v>0.0</v>
      </c>
      <c r="G19" s="45">
        <v>7.0</v>
      </c>
      <c r="H19" s="45">
        <v>11.0</v>
      </c>
      <c r="I19" s="45">
        <v>13.0</v>
      </c>
      <c r="J19" s="45">
        <v>2.0</v>
      </c>
      <c r="K19" s="45">
        <v>0.0</v>
      </c>
      <c r="L19" s="45">
        <v>0.0</v>
      </c>
      <c r="M19" s="45">
        <v>0.0</v>
      </c>
      <c r="N19" s="45">
        <v>0.0</v>
      </c>
      <c r="O19" s="45">
        <v>0.0</v>
      </c>
      <c r="P19" s="45">
        <v>0.0</v>
      </c>
      <c r="Q19" s="45">
        <v>0.0</v>
      </c>
    </row>
    <row r="20">
      <c r="A20" s="40" t="s">
        <v>46</v>
      </c>
      <c r="B20" s="41">
        <v>20.0</v>
      </c>
      <c r="C20" s="42">
        <v>17.4</v>
      </c>
      <c r="D20" s="42">
        <v>12.9</v>
      </c>
      <c r="E20" s="76">
        <v>3.8</v>
      </c>
      <c r="F20" s="77">
        <v>0.0</v>
      </c>
      <c r="G20" s="42">
        <v>6.0</v>
      </c>
      <c r="H20" s="42">
        <v>9.0</v>
      </c>
      <c r="I20" s="42">
        <v>4.0</v>
      </c>
      <c r="J20" s="42">
        <v>1.0</v>
      </c>
      <c r="K20" s="42">
        <v>0.0</v>
      </c>
      <c r="L20" s="42">
        <v>0.0</v>
      </c>
      <c r="M20" s="42">
        <v>0.0</v>
      </c>
      <c r="N20" s="42">
        <v>0.0</v>
      </c>
      <c r="O20" s="42">
        <v>0.0</v>
      </c>
      <c r="P20" s="42">
        <v>0.0</v>
      </c>
      <c r="Q20" s="42">
        <v>0.0</v>
      </c>
    </row>
    <row r="21" ht="15.75" customHeight="1">
      <c r="A21" s="43" t="s">
        <v>47</v>
      </c>
      <c r="B21" s="44">
        <v>25.0</v>
      </c>
      <c r="C21" s="45">
        <v>16.9</v>
      </c>
      <c r="D21" s="45">
        <v>14.1</v>
      </c>
      <c r="E21" s="78">
        <v>2.7</v>
      </c>
      <c r="F21" s="79">
        <v>0.0</v>
      </c>
      <c r="G21" s="45">
        <v>1.0</v>
      </c>
      <c r="H21" s="45">
        <v>13.0</v>
      </c>
      <c r="I21" s="45">
        <v>10.0</v>
      </c>
      <c r="J21" s="45">
        <v>1.0</v>
      </c>
      <c r="K21" s="45">
        <v>0.0</v>
      </c>
      <c r="L21" s="45">
        <v>0.0</v>
      </c>
      <c r="M21" s="45">
        <v>0.0</v>
      </c>
      <c r="N21" s="45">
        <v>0.0</v>
      </c>
      <c r="O21" s="45">
        <v>0.0</v>
      </c>
      <c r="P21" s="45">
        <v>0.0</v>
      </c>
      <c r="Q21" s="45">
        <v>0.0</v>
      </c>
    </row>
    <row r="22" ht="15.75" customHeight="1">
      <c r="A22" s="40" t="s">
        <v>48</v>
      </c>
      <c r="B22" s="41">
        <v>25.0</v>
      </c>
      <c r="C22" s="42">
        <v>15.2</v>
      </c>
      <c r="D22" s="42">
        <v>12.1</v>
      </c>
      <c r="E22" s="76">
        <v>3.2</v>
      </c>
      <c r="F22" s="77">
        <v>0.0</v>
      </c>
      <c r="G22" s="42">
        <v>9.0</v>
      </c>
      <c r="H22" s="42">
        <v>12.0</v>
      </c>
      <c r="I22" s="42">
        <v>3.0</v>
      </c>
      <c r="J22" s="42">
        <v>1.0</v>
      </c>
      <c r="K22" s="42">
        <v>0.0</v>
      </c>
      <c r="L22" s="42">
        <v>0.0</v>
      </c>
      <c r="M22" s="42">
        <v>0.0</v>
      </c>
      <c r="N22" s="42">
        <v>0.0</v>
      </c>
      <c r="O22" s="42">
        <v>0.0</v>
      </c>
      <c r="P22" s="42">
        <v>0.0</v>
      </c>
      <c r="Q22" s="42">
        <v>0.0</v>
      </c>
    </row>
    <row r="23" ht="15.75" customHeight="1">
      <c r="A23" s="43" t="s">
        <v>49</v>
      </c>
      <c r="B23" s="44">
        <v>29.0</v>
      </c>
      <c r="C23" s="45">
        <v>19.7</v>
      </c>
      <c r="D23" s="45">
        <v>14.2</v>
      </c>
      <c r="E23" s="78">
        <v>5.1</v>
      </c>
      <c r="F23" s="79">
        <v>1.0</v>
      </c>
      <c r="G23" s="45">
        <v>3.0</v>
      </c>
      <c r="H23" s="45">
        <v>16.0</v>
      </c>
      <c r="I23" s="45">
        <v>5.0</v>
      </c>
      <c r="J23" s="45">
        <v>2.0</v>
      </c>
      <c r="K23" s="45">
        <v>2.0</v>
      </c>
      <c r="L23" s="45">
        <v>0.0</v>
      </c>
      <c r="M23" s="45">
        <v>0.0</v>
      </c>
      <c r="N23" s="45">
        <v>0.0</v>
      </c>
      <c r="O23" s="45">
        <v>0.0</v>
      </c>
      <c r="P23" s="45">
        <v>0.0</v>
      </c>
      <c r="Q23" s="45">
        <v>0.0</v>
      </c>
    </row>
    <row r="24" ht="15.75" customHeight="1">
      <c r="A24" s="40" t="s">
        <v>50</v>
      </c>
      <c r="B24" s="41">
        <v>18.0</v>
      </c>
      <c r="C24" s="42">
        <v>16.5</v>
      </c>
      <c r="D24" s="42">
        <v>14.6</v>
      </c>
      <c r="E24" s="76">
        <v>2.8</v>
      </c>
      <c r="F24" s="77">
        <v>0.0</v>
      </c>
      <c r="G24" s="42">
        <v>0.0</v>
      </c>
      <c r="H24" s="42">
        <v>10.0</v>
      </c>
      <c r="I24" s="42">
        <v>6.0</v>
      </c>
      <c r="J24" s="42">
        <v>2.0</v>
      </c>
      <c r="K24" s="42">
        <v>0.0</v>
      </c>
      <c r="L24" s="42">
        <v>0.0</v>
      </c>
      <c r="M24" s="42">
        <v>0.0</v>
      </c>
      <c r="N24" s="42">
        <v>0.0</v>
      </c>
      <c r="O24" s="42">
        <v>0.0</v>
      </c>
      <c r="P24" s="42">
        <v>0.0</v>
      </c>
      <c r="Q24" s="42">
        <v>0.0</v>
      </c>
    </row>
    <row r="25" ht="15.75" customHeight="1">
      <c r="A25" s="43" t="s">
        <v>51</v>
      </c>
      <c r="B25" s="44">
        <v>20.0</v>
      </c>
      <c r="C25" s="45">
        <v>20.7</v>
      </c>
      <c r="D25" s="45">
        <v>13.8</v>
      </c>
      <c r="E25" s="78">
        <v>6.2</v>
      </c>
      <c r="F25" s="79">
        <v>0.0</v>
      </c>
      <c r="G25" s="45">
        <v>7.0</v>
      </c>
      <c r="H25" s="45">
        <v>7.0</v>
      </c>
      <c r="I25" s="45">
        <v>3.0</v>
      </c>
      <c r="J25" s="45">
        <v>2.0</v>
      </c>
      <c r="K25" s="45">
        <v>0.0</v>
      </c>
      <c r="L25" s="45">
        <v>1.0</v>
      </c>
      <c r="M25" s="45">
        <v>0.0</v>
      </c>
      <c r="N25" s="45">
        <v>0.0</v>
      </c>
      <c r="O25" s="45">
        <v>0.0</v>
      </c>
      <c r="P25" s="45">
        <v>0.0</v>
      </c>
      <c r="Q25" s="45">
        <v>0.0</v>
      </c>
    </row>
    <row r="26" ht="15.75" customHeight="1">
      <c r="A26" s="40" t="s">
        <v>52</v>
      </c>
      <c r="B26" s="41">
        <v>15.0</v>
      </c>
      <c r="C26" s="42">
        <v>20.2</v>
      </c>
      <c r="D26" s="42">
        <v>15.4</v>
      </c>
      <c r="E26" s="76">
        <v>4.0</v>
      </c>
      <c r="F26" s="77">
        <v>0.0</v>
      </c>
      <c r="G26" s="42">
        <v>1.0</v>
      </c>
      <c r="H26" s="42">
        <v>5.0</v>
      </c>
      <c r="I26" s="42">
        <v>7.0</v>
      </c>
      <c r="J26" s="42">
        <v>2.0</v>
      </c>
      <c r="K26" s="42">
        <v>0.0</v>
      </c>
      <c r="L26" s="42">
        <v>0.0</v>
      </c>
      <c r="M26" s="42">
        <v>0.0</v>
      </c>
      <c r="N26" s="42">
        <v>0.0</v>
      </c>
      <c r="O26" s="42">
        <v>0.0</v>
      </c>
      <c r="P26" s="42">
        <v>0.0</v>
      </c>
      <c r="Q26" s="42">
        <v>0.0</v>
      </c>
    </row>
    <row r="27" ht="15.75" customHeight="1">
      <c r="A27" s="43" t="s">
        <v>53</v>
      </c>
      <c r="B27" s="44">
        <v>18.0</v>
      </c>
      <c r="C27" s="45">
        <v>18.0</v>
      </c>
      <c r="D27" s="45">
        <v>14.0</v>
      </c>
      <c r="E27" s="78">
        <v>3.2</v>
      </c>
      <c r="F27" s="79">
        <v>0.0</v>
      </c>
      <c r="G27" s="45">
        <v>0.0</v>
      </c>
      <c r="H27" s="45">
        <v>12.0</v>
      </c>
      <c r="I27" s="45">
        <v>6.0</v>
      </c>
      <c r="J27" s="45">
        <v>0.0</v>
      </c>
      <c r="K27" s="45">
        <v>0.0</v>
      </c>
      <c r="L27" s="45">
        <v>0.0</v>
      </c>
      <c r="M27" s="45">
        <v>0.0</v>
      </c>
      <c r="N27" s="45">
        <v>0.0</v>
      </c>
      <c r="O27" s="45">
        <v>0.0</v>
      </c>
      <c r="P27" s="45">
        <v>0.0</v>
      </c>
      <c r="Q27" s="45">
        <v>0.0</v>
      </c>
    </row>
    <row r="28" ht="15.75" customHeight="1">
      <c r="A28" s="40" t="s">
        <v>54</v>
      </c>
      <c r="B28" s="41">
        <v>9.0</v>
      </c>
      <c r="C28" s="42" t="s">
        <v>60</v>
      </c>
      <c r="D28" s="42">
        <v>13.1</v>
      </c>
      <c r="E28" s="76">
        <v>4.4</v>
      </c>
      <c r="F28" s="77">
        <v>0.0</v>
      </c>
      <c r="G28" s="42">
        <v>2.0</v>
      </c>
      <c r="H28" s="42">
        <v>5.0</v>
      </c>
      <c r="I28" s="42">
        <v>1.0</v>
      </c>
      <c r="J28" s="42">
        <v>1.0</v>
      </c>
      <c r="K28" s="42">
        <v>0.0</v>
      </c>
      <c r="L28" s="42">
        <v>0.0</v>
      </c>
      <c r="M28" s="42">
        <v>0.0</v>
      </c>
      <c r="N28" s="42">
        <v>0.0</v>
      </c>
      <c r="O28" s="42">
        <v>0.0</v>
      </c>
      <c r="P28" s="42">
        <v>0.0</v>
      </c>
      <c r="Q28" s="42">
        <v>0.0</v>
      </c>
    </row>
    <row r="29" ht="15.75" customHeight="1">
      <c r="A29" s="43" t="s">
        <v>55</v>
      </c>
      <c r="B29" s="44">
        <v>11.0</v>
      </c>
      <c r="C29" s="45">
        <v>16.5</v>
      </c>
      <c r="D29" s="45">
        <v>13.7</v>
      </c>
      <c r="E29" s="78">
        <v>1.8</v>
      </c>
      <c r="F29" s="79">
        <v>0.0</v>
      </c>
      <c r="G29" s="45">
        <v>0.0</v>
      </c>
      <c r="H29" s="45">
        <v>8.0</v>
      </c>
      <c r="I29" s="45">
        <v>3.0</v>
      </c>
      <c r="J29" s="45">
        <v>0.0</v>
      </c>
      <c r="K29" s="45">
        <v>0.0</v>
      </c>
      <c r="L29" s="45">
        <v>0.0</v>
      </c>
      <c r="M29" s="45">
        <v>0.0</v>
      </c>
      <c r="N29" s="45">
        <v>0.0</v>
      </c>
      <c r="O29" s="45">
        <v>0.0</v>
      </c>
      <c r="P29" s="45">
        <v>0.0</v>
      </c>
      <c r="Q29" s="45">
        <v>0.0</v>
      </c>
    </row>
    <row r="30" ht="15.75" customHeight="1">
      <c r="A30" s="48" t="s">
        <v>56</v>
      </c>
      <c r="B30" s="48">
        <v>251.0</v>
      </c>
      <c r="C30" s="48">
        <v>17.2</v>
      </c>
      <c r="D30" s="48">
        <v>13.2</v>
      </c>
      <c r="E30" s="80">
        <v>4.0</v>
      </c>
      <c r="F30" s="81">
        <v>4.0</v>
      </c>
      <c r="G30" s="48">
        <v>45.0</v>
      </c>
      <c r="H30" s="48">
        <v>122.0</v>
      </c>
      <c r="I30" s="48">
        <v>66.0</v>
      </c>
      <c r="J30" s="48">
        <v>12.0</v>
      </c>
      <c r="K30" s="48">
        <v>2.0</v>
      </c>
      <c r="L30" s="48">
        <v>0.0</v>
      </c>
      <c r="M30" s="48">
        <v>0.0</v>
      </c>
      <c r="N30" s="48">
        <v>0.0</v>
      </c>
      <c r="O30" s="48">
        <v>0.0</v>
      </c>
      <c r="P30" s="48">
        <v>0.0</v>
      </c>
      <c r="Q30" s="48">
        <v>0.0</v>
      </c>
    </row>
    <row r="31" ht="15.75" customHeight="1">
      <c r="A31" s="49" t="s">
        <v>57</v>
      </c>
      <c r="B31" s="49">
        <v>306.0</v>
      </c>
      <c r="C31" s="49">
        <v>17.7</v>
      </c>
      <c r="D31" s="49">
        <v>13.4</v>
      </c>
      <c r="E31" s="82">
        <v>4.1</v>
      </c>
      <c r="F31" s="83">
        <v>4.0</v>
      </c>
      <c r="G31" s="49">
        <v>53.0</v>
      </c>
      <c r="H31" s="49">
        <v>147.0</v>
      </c>
      <c r="I31" s="49">
        <v>83.0</v>
      </c>
      <c r="J31" s="49">
        <v>16.0</v>
      </c>
      <c r="K31" s="49">
        <v>2.0</v>
      </c>
      <c r="L31" s="49">
        <v>1.0</v>
      </c>
      <c r="M31" s="49">
        <v>0.0</v>
      </c>
      <c r="N31" s="49">
        <v>0.0</v>
      </c>
      <c r="O31" s="49">
        <v>0.0</v>
      </c>
      <c r="P31" s="49">
        <v>0.0</v>
      </c>
      <c r="Q31" s="49">
        <v>0.0</v>
      </c>
    </row>
    <row r="32" ht="15.75" customHeight="1">
      <c r="A32" s="50" t="s">
        <v>58</v>
      </c>
      <c r="B32" s="50">
        <v>326.0</v>
      </c>
      <c r="C32" s="50">
        <v>17.6</v>
      </c>
      <c r="D32" s="50">
        <v>13.4</v>
      </c>
      <c r="E32" s="84">
        <v>4.1</v>
      </c>
      <c r="F32" s="85">
        <v>4.0</v>
      </c>
      <c r="G32" s="50">
        <v>55.0</v>
      </c>
      <c r="H32" s="50">
        <v>160.0</v>
      </c>
      <c r="I32" s="50">
        <v>87.0</v>
      </c>
      <c r="J32" s="50">
        <v>17.0</v>
      </c>
      <c r="K32" s="50">
        <v>2.0</v>
      </c>
      <c r="L32" s="50">
        <v>1.0</v>
      </c>
      <c r="M32" s="50">
        <v>0.0</v>
      </c>
      <c r="N32" s="50">
        <v>0.0</v>
      </c>
      <c r="O32" s="50">
        <v>0.0</v>
      </c>
      <c r="P32" s="50">
        <v>0.0</v>
      </c>
      <c r="Q32" s="50">
        <v>0.0</v>
      </c>
    </row>
    <row r="33" ht="15.75" customHeight="1">
      <c r="A33" s="51" t="s">
        <v>59</v>
      </c>
      <c r="B33" s="51">
        <v>344.0</v>
      </c>
      <c r="C33" s="51">
        <v>17.6</v>
      </c>
      <c r="D33" s="51">
        <v>13.5</v>
      </c>
      <c r="E33" s="86">
        <v>4.1</v>
      </c>
      <c r="F33" s="87">
        <v>4.0</v>
      </c>
      <c r="G33" s="51">
        <v>57.0</v>
      </c>
      <c r="H33" s="51">
        <v>168.0</v>
      </c>
      <c r="I33" s="51">
        <v>93.0</v>
      </c>
      <c r="J33" s="51">
        <v>19.0</v>
      </c>
      <c r="K33" s="51">
        <v>2.0</v>
      </c>
      <c r="L33" s="51">
        <v>1.0</v>
      </c>
      <c r="M33" s="51">
        <v>0.0</v>
      </c>
      <c r="N33" s="51">
        <v>0.0</v>
      </c>
      <c r="O33" s="51">
        <v>0.0</v>
      </c>
      <c r="P33" s="51">
        <v>0.0</v>
      </c>
      <c r="Q33" s="51">
        <v>0.0</v>
      </c>
    </row>
    <row r="34" ht="15.0" customHeight="1">
      <c r="A34" s="38">
        <f>+ClassSum1!A34</f>
        <v>44878</v>
      </c>
      <c r="B34" s="39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  <c r="O34" s="38"/>
      <c r="P34" s="39"/>
      <c r="Q34" s="75"/>
    </row>
    <row r="35" ht="15.75" customHeight="1">
      <c r="A35" s="40" t="s">
        <v>32</v>
      </c>
      <c r="B35" s="41">
        <v>3.0</v>
      </c>
      <c r="C35" s="42" t="s">
        <v>60</v>
      </c>
      <c r="D35" s="42">
        <v>13.2</v>
      </c>
      <c r="E35" s="76">
        <v>3.7</v>
      </c>
      <c r="F35" s="77">
        <v>0.0</v>
      </c>
      <c r="G35" s="42">
        <v>1.0</v>
      </c>
      <c r="H35" s="42">
        <v>1.0</v>
      </c>
      <c r="I35" s="42">
        <v>1.0</v>
      </c>
      <c r="J35" s="42">
        <v>0.0</v>
      </c>
      <c r="K35" s="42">
        <v>0.0</v>
      </c>
      <c r="L35" s="42">
        <v>0.0</v>
      </c>
      <c r="M35" s="42">
        <v>0.0</v>
      </c>
      <c r="N35" s="42">
        <v>0.0</v>
      </c>
      <c r="O35" s="42">
        <v>0.0</v>
      </c>
      <c r="P35" s="42">
        <v>0.0</v>
      </c>
      <c r="Q35" s="42">
        <v>0.0</v>
      </c>
    </row>
    <row r="36" ht="15.75" customHeight="1">
      <c r="A36" s="43" t="s">
        <v>33</v>
      </c>
      <c r="B36" s="44">
        <v>4.0</v>
      </c>
      <c r="C36" s="45" t="s">
        <v>60</v>
      </c>
      <c r="D36" s="45">
        <v>15.7</v>
      </c>
      <c r="E36" s="78">
        <v>3.4</v>
      </c>
      <c r="F36" s="79">
        <v>0.0</v>
      </c>
      <c r="G36" s="45">
        <v>0.0</v>
      </c>
      <c r="H36" s="45">
        <v>2.0</v>
      </c>
      <c r="I36" s="45">
        <v>2.0</v>
      </c>
      <c r="J36" s="45">
        <v>0.0</v>
      </c>
      <c r="K36" s="45">
        <v>0.0</v>
      </c>
      <c r="L36" s="45">
        <v>0.0</v>
      </c>
      <c r="M36" s="45">
        <v>0.0</v>
      </c>
      <c r="N36" s="45">
        <v>0.0</v>
      </c>
      <c r="O36" s="45">
        <v>0.0</v>
      </c>
      <c r="P36" s="45">
        <v>0.0</v>
      </c>
      <c r="Q36" s="45">
        <v>0.0</v>
      </c>
    </row>
    <row r="37" ht="15.75" customHeight="1">
      <c r="A37" s="40" t="s">
        <v>34</v>
      </c>
      <c r="B37" s="41">
        <v>3.0</v>
      </c>
      <c r="C37" s="42" t="s">
        <v>60</v>
      </c>
      <c r="D37" s="42">
        <v>13.8</v>
      </c>
      <c r="E37" s="76">
        <v>5.1</v>
      </c>
      <c r="F37" s="77">
        <v>0.0</v>
      </c>
      <c r="G37" s="42">
        <v>1.0</v>
      </c>
      <c r="H37" s="42">
        <v>1.0</v>
      </c>
      <c r="I37" s="42">
        <v>1.0</v>
      </c>
      <c r="J37" s="42">
        <v>0.0</v>
      </c>
      <c r="K37" s="42">
        <v>0.0</v>
      </c>
      <c r="L37" s="42">
        <v>0.0</v>
      </c>
      <c r="M37" s="42">
        <v>0.0</v>
      </c>
      <c r="N37" s="42">
        <v>0.0</v>
      </c>
      <c r="O37" s="42">
        <v>0.0</v>
      </c>
      <c r="P37" s="42">
        <v>0.0</v>
      </c>
      <c r="Q37" s="42">
        <v>0.0</v>
      </c>
    </row>
    <row r="38" ht="15.75" customHeight="1">
      <c r="A38" s="43" t="s">
        <v>35</v>
      </c>
      <c r="B38" s="44">
        <v>0.0</v>
      </c>
      <c r="C38" s="45" t="s">
        <v>60</v>
      </c>
      <c r="D38" s="45" t="s">
        <v>60</v>
      </c>
      <c r="E38" s="78" t="s">
        <v>60</v>
      </c>
      <c r="F38" s="79">
        <v>0.0</v>
      </c>
      <c r="G38" s="45">
        <v>0.0</v>
      </c>
      <c r="H38" s="45">
        <v>0.0</v>
      </c>
      <c r="I38" s="45">
        <v>0.0</v>
      </c>
      <c r="J38" s="45">
        <v>0.0</v>
      </c>
      <c r="K38" s="45">
        <v>0.0</v>
      </c>
      <c r="L38" s="45">
        <v>0.0</v>
      </c>
      <c r="M38" s="45">
        <v>0.0</v>
      </c>
      <c r="N38" s="45">
        <v>0.0</v>
      </c>
      <c r="O38" s="45">
        <v>0.0</v>
      </c>
      <c r="P38" s="45">
        <v>0.0</v>
      </c>
      <c r="Q38" s="45">
        <v>0.0</v>
      </c>
    </row>
    <row r="39" ht="15.75" customHeight="1">
      <c r="A39" s="40" t="s">
        <v>36</v>
      </c>
      <c r="B39" s="41">
        <v>3.0</v>
      </c>
      <c r="C39" s="42" t="s">
        <v>60</v>
      </c>
      <c r="D39" s="42">
        <v>14.9</v>
      </c>
      <c r="E39" s="76">
        <v>2.3</v>
      </c>
      <c r="F39" s="77">
        <v>0.0</v>
      </c>
      <c r="G39" s="42">
        <v>0.0</v>
      </c>
      <c r="H39" s="42">
        <v>2.0</v>
      </c>
      <c r="I39" s="42">
        <v>1.0</v>
      </c>
      <c r="J39" s="42">
        <v>0.0</v>
      </c>
      <c r="K39" s="42">
        <v>0.0</v>
      </c>
      <c r="L39" s="42">
        <v>0.0</v>
      </c>
      <c r="M39" s="42">
        <v>0.0</v>
      </c>
      <c r="N39" s="42">
        <v>0.0</v>
      </c>
      <c r="O39" s="42">
        <v>0.0</v>
      </c>
      <c r="P39" s="42">
        <v>0.0</v>
      </c>
      <c r="Q39" s="42">
        <v>0.0</v>
      </c>
    </row>
    <row r="40" ht="15.75" customHeight="1">
      <c r="A40" s="43" t="s">
        <v>37</v>
      </c>
      <c r="B40" s="44">
        <v>1.0</v>
      </c>
      <c r="C40" s="45" t="s">
        <v>60</v>
      </c>
      <c r="D40" s="45">
        <v>21.4</v>
      </c>
      <c r="E40" s="78" t="s">
        <v>60</v>
      </c>
      <c r="F40" s="79">
        <v>0.0</v>
      </c>
      <c r="G40" s="45">
        <v>0.0</v>
      </c>
      <c r="H40" s="45">
        <v>0.0</v>
      </c>
      <c r="I40" s="45">
        <v>0.0</v>
      </c>
      <c r="J40" s="45">
        <v>1.0</v>
      </c>
      <c r="K40" s="45">
        <v>0.0</v>
      </c>
      <c r="L40" s="45">
        <v>0.0</v>
      </c>
      <c r="M40" s="45">
        <v>0.0</v>
      </c>
      <c r="N40" s="45">
        <v>0.0</v>
      </c>
      <c r="O40" s="45">
        <v>0.0</v>
      </c>
      <c r="P40" s="45">
        <v>0.0</v>
      </c>
      <c r="Q40" s="45">
        <v>0.0</v>
      </c>
    </row>
    <row r="41" ht="15.75" customHeight="1">
      <c r="A41" s="40" t="s">
        <v>38</v>
      </c>
      <c r="B41" s="41">
        <v>0.0</v>
      </c>
      <c r="C41" s="42" t="s">
        <v>60</v>
      </c>
      <c r="D41" s="42" t="s">
        <v>60</v>
      </c>
      <c r="E41" s="76" t="s">
        <v>60</v>
      </c>
      <c r="F41" s="77">
        <v>0.0</v>
      </c>
      <c r="G41" s="42">
        <v>0.0</v>
      </c>
      <c r="H41" s="42">
        <v>0.0</v>
      </c>
      <c r="I41" s="42">
        <v>0.0</v>
      </c>
      <c r="J41" s="42">
        <v>0.0</v>
      </c>
      <c r="K41" s="42">
        <v>0.0</v>
      </c>
      <c r="L41" s="42">
        <v>0.0</v>
      </c>
      <c r="M41" s="42">
        <v>0.0</v>
      </c>
      <c r="N41" s="42">
        <v>0.0</v>
      </c>
      <c r="O41" s="42">
        <v>0.0</v>
      </c>
      <c r="P41" s="42">
        <v>0.0</v>
      </c>
      <c r="Q41" s="42">
        <v>0.0</v>
      </c>
    </row>
    <row r="42" ht="15.75" customHeight="1">
      <c r="A42" s="43" t="s">
        <v>39</v>
      </c>
      <c r="B42" s="44">
        <v>2.0</v>
      </c>
      <c r="C42" s="45" t="s">
        <v>60</v>
      </c>
      <c r="D42" s="45">
        <v>11.8</v>
      </c>
      <c r="E42" s="78">
        <v>7.6</v>
      </c>
      <c r="F42" s="79">
        <v>0.0</v>
      </c>
      <c r="G42" s="45">
        <v>1.0</v>
      </c>
      <c r="H42" s="45">
        <v>0.0</v>
      </c>
      <c r="I42" s="45">
        <v>1.0</v>
      </c>
      <c r="J42" s="45">
        <v>0.0</v>
      </c>
      <c r="K42" s="45">
        <v>0.0</v>
      </c>
      <c r="L42" s="45">
        <v>0.0</v>
      </c>
      <c r="M42" s="45">
        <v>0.0</v>
      </c>
      <c r="N42" s="45">
        <v>0.0</v>
      </c>
      <c r="O42" s="45">
        <v>0.0</v>
      </c>
      <c r="P42" s="45">
        <v>0.0</v>
      </c>
      <c r="Q42" s="45">
        <v>0.0</v>
      </c>
    </row>
    <row r="43" ht="15.75" customHeight="1">
      <c r="A43" s="40" t="s">
        <v>40</v>
      </c>
      <c r="B43" s="41">
        <v>4.0</v>
      </c>
      <c r="C43" s="42" t="s">
        <v>60</v>
      </c>
      <c r="D43" s="42">
        <v>18.7</v>
      </c>
      <c r="E43" s="76">
        <v>6.8</v>
      </c>
      <c r="F43" s="77">
        <v>0.0</v>
      </c>
      <c r="G43" s="42">
        <v>0.0</v>
      </c>
      <c r="H43" s="42">
        <v>2.0</v>
      </c>
      <c r="I43" s="42">
        <v>1.0</v>
      </c>
      <c r="J43" s="42">
        <v>0.0</v>
      </c>
      <c r="K43" s="42">
        <v>1.0</v>
      </c>
      <c r="L43" s="42">
        <v>0.0</v>
      </c>
      <c r="M43" s="42">
        <v>0.0</v>
      </c>
      <c r="N43" s="42">
        <v>0.0</v>
      </c>
      <c r="O43" s="42">
        <v>0.0</v>
      </c>
      <c r="P43" s="42">
        <v>0.0</v>
      </c>
      <c r="Q43" s="42">
        <v>0.0</v>
      </c>
    </row>
    <row r="44" ht="15.75" customHeight="1">
      <c r="A44" s="43" t="s">
        <v>41</v>
      </c>
      <c r="B44" s="44">
        <v>28.0</v>
      </c>
      <c r="C44" s="45">
        <v>17.0</v>
      </c>
      <c r="D44" s="45">
        <v>13.1</v>
      </c>
      <c r="E44" s="78">
        <v>4.1</v>
      </c>
      <c r="F44" s="79">
        <v>0.0</v>
      </c>
      <c r="G44" s="45">
        <v>8.0</v>
      </c>
      <c r="H44" s="45">
        <v>8.0</v>
      </c>
      <c r="I44" s="45">
        <v>11.0</v>
      </c>
      <c r="J44" s="45">
        <v>1.0</v>
      </c>
      <c r="K44" s="45">
        <v>0.0</v>
      </c>
      <c r="L44" s="45">
        <v>0.0</v>
      </c>
      <c r="M44" s="45">
        <v>0.0</v>
      </c>
      <c r="N44" s="45">
        <v>0.0</v>
      </c>
      <c r="O44" s="45">
        <v>0.0</v>
      </c>
      <c r="P44" s="45">
        <v>0.0</v>
      </c>
      <c r="Q44" s="45">
        <v>0.0</v>
      </c>
    </row>
    <row r="45" ht="15.75" customHeight="1">
      <c r="A45" s="40" t="s">
        <v>42</v>
      </c>
      <c r="B45" s="41">
        <v>10.0</v>
      </c>
      <c r="C45" s="42" t="s">
        <v>60</v>
      </c>
      <c r="D45" s="42">
        <v>14.9</v>
      </c>
      <c r="E45" s="76">
        <v>4.8</v>
      </c>
      <c r="F45" s="77">
        <v>0.0</v>
      </c>
      <c r="G45" s="42">
        <v>1.0</v>
      </c>
      <c r="H45" s="42">
        <v>5.0</v>
      </c>
      <c r="I45" s="42">
        <v>2.0</v>
      </c>
      <c r="J45" s="42">
        <v>2.0</v>
      </c>
      <c r="K45" s="42">
        <v>0.0</v>
      </c>
      <c r="L45" s="42">
        <v>0.0</v>
      </c>
      <c r="M45" s="42">
        <v>0.0</v>
      </c>
      <c r="N45" s="42">
        <v>0.0</v>
      </c>
      <c r="O45" s="42">
        <v>0.0</v>
      </c>
      <c r="P45" s="42">
        <v>0.0</v>
      </c>
      <c r="Q45" s="42">
        <v>0.0</v>
      </c>
    </row>
    <row r="46" ht="15.75" customHeight="1">
      <c r="A46" s="43" t="s">
        <v>43</v>
      </c>
      <c r="B46" s="44">
        <v>4.0</v>
      </c>
      <c r="C46" s="45" t="s">
        <v>60</v>
      </c>
      <c r="D46" s="45">
        <v>14.8</v>
      </c>
      <c r="E46" s="78">
        <v>2.9</v>
      </c>
      <c r="F46" s="79">
        <v>0.0</v>
      </c>
      <c r="G46" s="45">
        <v>0.0</v>
      </c>
      <c r="H46" s="45">
        <v>3.0</v>
      </c>
      <c r="I46" s="45">
        <v>1.0</v>
      </c>
      <c r="J46" s="45">
        <v>0.0</v>
      </c>
      <c r="K46" s="45">
        <v>0.0</v>
      </c>
      <c r="L46" s="45">
        <v>0.0</v>
      </c>
      <c r="M46" s="45">
        <v>0.0</v>
      </c>
      <c r="N46" s="45">
        <v>0.0</v>
      </c>
      <c r="O46" s="45">
        <v>0.0</v>
      </c>
      <c r="P46" s="45">
        <v>0.0</v>
      </c>
      <c r="Q46" s="45">
        <v>0.0</v>
      </c>
    </row>
    <row r="47" ht="15.75" customHeight="1">
      <c r="A47" s="40" t="s">
        <v>44</v>
      </c>
      <c r="B47" s="41">
        <v>19.0</v>
      </c>
      <c r="C47" s="42">
        <v>20.0</v>
      </c>
      <c r="D47" s="42">
        <v>14.4</v>
      </c>
      <c r="E47" s="76">
        <v>4.3</v>
      </c>
      <c r="F47" s="77">
        <v>0.0</v>
      </c>
      <c r="G47" s="42">
        <v>3.0</v>
      </c>
      <c r="H47" s="42">
        <v>8.0</v>
      </c>
      <c r="I47" s="42">
        <v>5.0</v>
      </c>
      <c r="J47" s="42">
        <v>3.0</v>
      </c>
      <c r="K47" s="42">
        <v>0.0</v>
      </c>
      <c r="L47" s="42">
        <v>0.0</v>
      </c>
      <c r="M47" s="42">
        <v>0.0</v>
      </c>
      <c r="N47" s="42">
        <v>0.0</v>
      </c>
      <c r="O47" s="42">
        <v>0.0</v>
      </c>
      <c r="P47" s="42">
        <v>0.0</v>
      </c>
      <c r="Q47" s="42">
        <v>0.0</v>
      </c>
    </row>
    <row r="48" ht="15.75" customHeight="1">
      <c r="A48" s="43" t="s">
        <v>45</v>
      </c>
      <c r="B48" s="44">
        <v>18.0</v>
      </c>
      <c r="C48" s="45">
        <v>17.6</v>
      </c>
      <c r="D48" s="45">
        <v>12.6</v>
      </c>
      <c r="E48" s="78">
        <v>4.7</v>
      </c>
      <c r="F48" s="79">
        <v>0.0</v>
      </c>
      <c r="G48" s="45">
        <v>5.0</v>
      </c>
      <c r="H48" s="45">
        <v>7.0</v>
      </c>
      <c r="I48" s="45">
        <v>5.0</v>
      </c>
      <c r="J48" s="45">
        <v>1.0</v>
      </c>
      <c r="K48" s="45">
        <v>0.0</v>
      </c>
      <c r="L48" s="45">
        <v>0.0</v>
      </c>
      <c r="M48" s="45">
        <v>0.0</v>
      </c>
      <c r="N48" s="45">
        <v>0.0</v>
      </c>
      <c r="O48" s="45">
        <v>0.0</v>
      </c>
      <c r="P48" s="45">
        <v>0.0</v>
      </c>
      <c r="Q48" s="45">
        <v>0.0</v>
      </c>
    </row>
    <row r="49" ht="15.75" customHeight="1">
      <c r="A49" s="40" t="s">
        <v>46</v>
      </c>
      <c r="B49" s="41">
        <v>13.0</v>
      </c>
      <c r="C49" s="42">
        <v>18.2</v>
      </c>
      <c r="D49" s="42">
        <v>13.0</v>
      </c>
      <c r="E49" s="76">
        <v>5.0</v>
      </c>
      <c r="F49" s="77">
        <v>0.0</v>
      </c>
      <c r="G49" s="42">
        <v>4.0</v>
      </c>
      <c r="H49" s="42">
        <v>3.0</v>
      </c>
      <c r="I49" s="42">
        <v>5.0</v>
      </c>
      <c r="J49" s="42">
        <v>1.0</v>
      </c>
      <c r="K49" s="42">
        <v>0.0</v>
      </c>
      <c r="L49" s="42">
        <v>0.0</v>
      </c>
      <c r="M49" s="42">
        <v>0.0</v>
      </c>
      <c r="N49" s="42">
        <v>0.0</v>
      </c>
      <c r="O49" s="42">
        <v>0.0</v>
      </c>
      <c r="P49" s="42">
        <v>0.0</v>
      </c>
      <c r="Q49" s="42">
        <v>0.0</v>
      </c>
    </row>
    <row r="50" ht="15.75" customHeight="1">
      <c r="A50" s="43" t="s">
        <v>47</v>
      </c>
      <c r="B50" s="44">
        <v>22.0</v>
      </c>
      <c r="C50" s="45">
        <v>15.7</v>
      </c>
      <c r="D50" s="45">
        <v>12.2</v>
      </c>
      <c r="E50" s="78">
        <v>3.5</v>
      </c>
      <c r="F50" s="79">
        <v>0.0</v>
      </c>
      <c r="G50" s="45">
        <v>8.0</v>
      </c>
      <c r="H50" s="45">
        <v>10.0</v>
      </c>
      <c r="I50" s="45">
        <v>4.0</v>
      </c>
      <c r="J50" s="45">
        <v>0.0</v>
      </c>
      <c r="K50" s="45">
        <v>0.0</v>
      </c>
      <c r="L50" s="45">
        <v>0.0</v>
      </c>
      <c r="M50" s="45">
        <v>0.0</v>
      </c>
      <c r="N50" s="45">
        <v>0.0</v>
      </c>
      <c r="O50" s="45">
        <v>0.0</v>
      </c>
      <c r="P50" s="45">
        <v>0.0</v>
      </c>
      <c r="Q50" s="45">
        <v>0.0</v>
      </c>
    </row>
    <row r="51" ht="15.75" customHeight="1">
      <c r="A51" s="40" t="s">
        <v>48</v>
      </c>
      <c r="B51" s="41">
        <v>13.0</v>
      </c>
      <c r="C51" s="42">
        <v>20.7</v>
      </c>
      <c r="D51" s="42">
        <v>14.9</v>
      </c>
      <c r="E51" s="76">
        <v>4.6</v>
      </c>
      <c r="F51" s="77">
        <v>0.0</v>
      </c>
      <c r="G51" s="42">
        <v>1.0</v>
      </c>
      <c r="H51" s="42">
        <v>8.0</v>
      </c>
      <c r="I51" s="42">
        <v>2.0</v>
      </c>
      <c r="J51" s="42">
        <v>1.0</v>
      </c>
      <c r="K51" s="42">
        <v>1.0</v>
      </c>
      <c r="L51" s="42">
        <v>0.0</v>
      </c>
      <c r="M51" s="42">
        <v>0.0</v>
      </c>
      <c r="N51" s="42">
        <v>0.0</v>
      </c>
      <c r="O51" s="42">
        <v>0.0</v>
      </c>
      <c r="P51" s="42">
        <v>0.0</v>
      </c>
      <c r="Q51" s="42">
        <v>0.0</v>
      </c>
    </row>
    <row r="52" ht="15.75" customHeight="1">
      <c r="A52" s="43" t="s">
        <v>49</v>
      </c>
      <c r="B52" s="44">
        <v>28.0</v>
      </c>
      <c r="C52" s="45">
        <v>17.2</v>
      </c>
      <c r="D52" s="45">
        <v>13.5</v>
      </c>
      <c r="E52" s="78">
        <v>5.3</v>
      </c>
      <c r="F52" s="79">
        <v>0.0</v>
      </c>
      <c r="G52" s="45">
        <v>8.0</v>
      </c>
      <c r="H52" s="45">
        <v>12.0</v>
      </c>
      <c r="I52" s="45">
        <v>5.0</v>
      </c>
      <c r="J52" s="45">
        <v>2.0</v>
      </c>
      <c r="K52" s="45">
        <v>0.0</v>
      </c>
      <c r="L52" s="45">
        <v>1.0</v>
      </c>
      <c r="M52" s="45">
        <v>0.0</v>
      </c>
      <c r="N52" s="45">
        <v>0.0</v>
      </c>
      <c r="O52" s="45">
        <v>0.0</v>
      </c>
      <c r="P52" s="45">
        <v>0.0</v>
      </c>
      <c r="Q52" s="45">
        <v>0.0</v>
      </c>
    </row>
    <row r="53" ht="15.75" customHeight="1">
      <c r="A53" s="40" t="s">
        <v>50</v>
      </c>
      <c r="B53" s="41">
        <v>19.0</v>
      </c>
      <c r="C53" s="42">
        <v>20.4</v>
      </c>
      <c r="D53" s="42">
        <v>15.4</v>
      </c>
      <c r="E53" s="76">
        <v>4.8</v>
      </c>
      <c r="F53" s="77">
        <v>0.0</v>
      </c>
      <c r="G53" s="42">
        <v>2.0</v>
      </c>
      <c r="H53" s="42">
        <v>6.0</v>
      </c>
      <c r="I53" s="42">
        <v>8.0</v>
      </c>
      <c r="J53" s="42">
        <v>2.0</v>
      </c>
      <c r="K53" s="42">
        <v>1.0</v>
      </c>
      <c r="L53" s="42">
        <v>0.0</v>
      </c>
      <c r="M53" s="42">
        <v>0.0</v>
      </c>
      <c r="N53" s="42">
        <v>0.0</v>
      </c>
      <c r="O53" s="42">
        <v>0.0</v>
      </c>
      <c r="P53" s="42">
        <v>0.0</v>
      </c>
      <c r="Q53" s="42">
        <v>0.0</v>
      </c>
    </row>
    <row r="54" ht="15.75" customHeight="1">
      <c r="A54" s="43" t="s">
        <v>51</v>
      </c>
      <c r="B54" s="44">
        <v>12.0</v>
      </c>
      <c r="C54" s="45">
        <v>22.3</v>
      </c>
      <c r="D54" s="45">
        <v>15.9</v>
      </c>
      <c r="E54" s="78">
        <v>4.7</v>
      </c>
      <c r="F54" s="79">
        <v>0.0</v>
      </c>
      <c r="G54" s="45">
        <v>1.0</v>
      </c>
      <c r="H54" s="45">
        <v>4.0</v>
      </c>
      <c r="I54" s="45">
        <v>5.0</v>
      </c>
      <c r="J54" s="45">
        <v>2.0</v>
      </c>
      <c r="K54" s="45">
        <v>0.0</v>
      </c>
      <c r="L54" s="45">
        <v>0.0</v>
      </c>
      <c r="M54" s="45">
        <v>0.0</v>
      </c>
      <c r="N54" s="45">
        <v>0.0</v>
      </c>
      <c r="O54" s="45">
        <v>0.0</v>
      </c>
      <c r="P54" s="45">
        <v>0.0</v>
      </c>
      <c r="Q54" s="45">
        <v>0.0</v>
      </c>
    </row>
    <row r="55" ht="15.75" customHeight="1">
      <c r="A55" s="40" t="s">
        <v>52</v>
      </c>
      <c r="B55" s="41">
        <v>15.0</v>
      </c>
      <c r="C55" s="42">
        <v>20.4</v>
      </c>
      <c r="D55" s="42">
        <v>14.9</v>
      </c>
      <c r="E55" s="76">
        <v>4.5</v>
      </c>
      <c r="F55" s="77">
        <v>0.0</v>
      </c>
      <c r="G55" s="42">
        <v>2.0</v>
      </c>
      <c r="H55" s="42">
        <v>5.0</v>
      </c>
      <c r="I55" s="42">
        <v>6.0</v>
      </c>
      <c r="J55" s="42">
        <v>1.0</v>
      </c>
      <c r="K55" s="42">
        <v>1.0</v>
      </c>
      <c r="L55" s="42">
        <v>0.0</v>
      </c>
      <c r="M55" s="42">
        <v>0.0</v>
      </c>
      <c r="N55" s="42">
        <v>0.0</v>
      </c>
      <c r="O55" s="42">
        <v>0.0</v>
      </c>
      <c r="P55" s="42">
        <v>0.0</v>
      </c>
      <c r="Q55" s="42">
        <v>0.0</v>
      </c>
    </row>
    <row r="56" ht="15.75" customHeight="1">
      <c r="A56" s="43" t="s">
        <v>53</v>
      </c>
      <c r="B56" s="44">
        <v>9.0</v>
      </c>
      <c r="C56" s="45" t="s">
        <v>60</v>
      </c>
      <c r="D56" s="45">
        <v>13.3</v>
      </c>
      <c r="E56" s="78">
        <v>6.0</v>
      </c>
      <c r="F56" s="79">
        <v>1.0</v>
      </c>
      <c r="G56" s="45">
        <v>1.0</v>
      </c>
      <c r="H56" s="45">
        <v>5.0</v>
      </c>
      <c r="I56" s="45">
        <v>0.0</v>
      </c>
      <c r="J56" s="45">
        <v>2.0</v>
      </c>
      <c r="K56" s="45">
        <v>0.0</v>
      </c>
      <c r="L56" s="45">
        <v>0.0</v>
      </c>
      <c r="M56" s="45">
        <v>0.0</v>
      </c>
      <c r="N56" s="45">
        <v>0.0</v>
      </c>
      <c r="O56" s="45">
        <v>0.0</v>
      </c>
      <c r="P56" s="45">
        <v>0.0</v>
      </c>
      <c r="Q56" s="45">
        <v>0.0</v>
      </c>
    </row>
    <row r="57" ht="15.75" customHeight="1">
      <c r="A57" s="40" t="s">
        <v>54</v>
      </c>
      <c r="B57" s="41">
        <v>9.0</v>
      </c>
      <c r="C57" s="42" t="s">
        <v>60</v>
      </c>
      <c r="D57" s="42">
        <v>17.6</v>
      </c>
      <c r="E57" s="76">
        <v>4.7</v>
      </c>
      <c r="F57" s="77">
        <v>0.0</v>
      </c>
      <c r="G57" s="42">
        <v>0.0</v>
      </c>
      <c r="H57" s="42">
        <v>2.0</v>
      </c>
      <c r="I57" s="42">
        <v>5.0</v>
      </c>
      <c r="J57" s="42">
        <v>1.0</v>
      </c>
      <c r="K57" s="42">
        <v>1.0</v>
      </c>
      <c r="L57" s="42">
        <v>0.0</v>
      </c>
      <c r="M57" s="42">
        <v>0.0</v>
      </c>
      <c r="N57" s="42">
        <v>0.0</v>
      </c>
      <c r="O57" s="42">
        <v>0.0</v>
      </c>
      <c r="P57" s="42">
        <v>0.0</v>
      </c>
      <c r="Q57" s="42">
        <v>0.0</v>
      </c>
    </row>
    <row r="58" ht="15.75" customHeight="1">
      <c r="A58" s="43" t="s">
        <v>55</v>
      </c>
      <c r="B58" s="44">
        <v>2.0</v>
      </c>
      <c r="C58" s="45" t="s">
        <v>60</v>
      </c>
      <c r="D58" s="45">
        <v>13.9</v>
      </c>
      <c r="E58" s="78">
        <v>0.5</v>
      </c>
      <c r="F58" s="79">
        <v>0.0</v>
      </c>
      <c r="G58" s="45">
        <v>0.0</v>
      </c>
      <c r="H58" s="45">
        <v>2.0</v>
      </c>
      <c r="I58" s="45">
        <v>0.0</v>
      </c>
      <c r="J58" s="45">
        <v>0.0</v>
      </c>
      <c r="K58" s="45">
        <v>0.0</v>
      </c>
      <c r="L58" s="45">
        <v>0.0</v>
      </c>
      <c r="M58" s="45">
        <v>0.0</v>
      </c>
      <c r="N58" s="45">
        <v>0.0</v>
      </c>
      <c r="O58" s="45">
        <v>0.0</v>
      </c>
      <c r="P58" s="45">
        <v>0.0</v>
      </c>
      <c r="Q58" s="45">
        <v>0.0</v>
      </c>
    </row>
    <row r="59" ht="15.75" customHeight="1">
      <c r="A59" s="48" t="s">
        <v>56</v>
      </c>
      <c r="B59" s="48">
        <v>180.0</v>
      </c>
      <c r="C59" s="48">
        <v>17.9</v>
      </c>
      <c r="D59" s="48">
        <v>13.7</v>
      </c>
      <c r="E59" s="80">
        <v>4.7</v>
      </c>
      <c r="F59" s="81">
        <v>0.0</v>
      </c>
      <c r="G59" s="48">
        <v>41.0</v>
      </c>
      <c r="H59" s="48">
        <v>72.0</v>
      </c>
      <c r="I59" s="48">
        <v>50.0</v>
      </c>
      <c r="J59" s="48">
        <v>13.0</v>
      </c>
      <c r="K59" s="48">
        <v>3.0</v>
      </c>
      <c r="L59" s="48">
        <v>1.0</v>
      </c>
      <c r="M59" s="48">
        <v>0.0</v>
      </c>
      <c r="N59" s="48">
        <v>0.0</v>
      </c>
      <c r="O59" s="48">
        <v>0.0</v>
      </c>
      <c r="P59" s="48">
        <v>0.0</v>
      </c>
      <c r="Q59" s="48">
        <v>0.0</v>
      </c>
    </row>
    <row r="60" ht="15.75" customHeight="1">
      <c r="A60" s="49" t="s">
        <v>57</v>
      </c>
      <c r="B60" s="49">
        <v>216.0</v>
      </c>
      <c r="C60" s="49">
        <v>18.2</v>
      </c>
      <c r="D60" s="49">
        <v>13.9</v>
      </c>
      <c r="E60" s="82">
        <v>4.7</v>
      </c>
      <c r="F60" s="83">
        <v>1.0</v>
      </c>
      <c r="G60" s="49">
        <v>45.0</v>
      </c>
      <c r="H60" s="49">
        <v>86.0</v>
      </c>
      <c r="I60" s="49">
        <v>61.0</v>
      </c>
      <c r="J60" s="49">
        <v>18.0</v>
      </c>
      <c r="K60" s="49">
        <v>4.0</v>
      </c>
      <c r="L60" s="49">
        <v>1.0</v>
      </c>
      <c r="M60" s="49">
        <v>0.0</v>
      </c>
      <c r="N60" s="49">
        <v>0.0</v>
      </c>
      <c r="O60" s="49">
        <v>0.0</v>
      </c>
      <c r="P60" s="49">
        <v>0.0</v>
      </c>
      <c r="Q60" s="49">
        <v>0.0</v>
      </c>
    </row>
    <row r="61" ht="15.75" customHeight="1">
      <c r="A61" s="50" t="s">
        <v>58</v>
      </c>
      <c r="B61" s="50">
        <v>227.0</v>
      </c>
      <c r="C61" s="50">
        <v>18.7</v>
      </c>
      <c r="D61" s="50">
        <v>14.1</v>
      </c>
      <c r="E61" s="84">
        <v>4.7</v>
      </c>
      <c r="F61" s="85">
        <v>1.0</v>
      </c>
      <c r="G61" s="50">
        <v>45.0</v>
      </c>
      <c r="H61" s="50">
        <v>90.0</v>
      </c>
      <c r="I61" s="50">
        <v>66.0</v>
      </c>
      <c r="J61" s="50">
        <v>19.0</v>
      </c>
      <c r="K61" s="50">
        <v>5.0</v>
      </c>
      <c r="L61" s="50">
        <v>1.0</v>
      </c>
      <c r="M61" s="50">
        <v>0.0</v>
      </c>
      <c r="N61" s="50">
        <v>0.0</v>
      </c>
      <c r="O61" s="50">
        <v>0.0</v>
      </c>
      <c r="P61" s="50">
        <v>0.0</v>
      </c>
      <c r="Q61" s="50">
        <v>0.0</v>
      </c>
    </row>
    <row r="62" ht="15.75" customHeight="1">
      <c r="A62" s="51" t="s">
        <v>59</v>
      </c>
      <c r="B62" s="51">
        <v>241.0</v>
      </c>
      <c r="C62" s="51">
        <v>18.9</v>
      </c>
      <c r="D62" s="51">
        <v>14.1</v>
      </c>
      <c r="E62" s="86">
        <v>4.7</v>
      </c>
      <c r="F62" s="87">
        <v>1.0</v>
      </c>
      <c r="G62" s="51">
        <v>47.0</v>
      </c>
      <c r="H62" s="51">
        <v>96.0</v>
      </c>
      <c r="I62" s="51">
        <v>71.0</v>
      </c>
      <c r="J62" s="51">
        <v>20.0</v>
      </c>
      <c r="K62" s="51">
        <v>5.0</v>
      </c>
      <c r="L62" s="51">
        <v>1.0</v>
      </c>
      <c r="M62" s="51">
        <v>0.0</v>
      </c>
      <c r="N62" s="51">
        <v>0.0</v>
      </c>
      <c r="O62" s="51">
        <v>0.0</v>
      </c>
      <c r="P62" s="51">
        <v>0.0</v>
      </c>
      <c r="Q62" s="51">
        <v>0.0</v>
      </c>
    </row>
    <row r="63" ht="15.0" customHeight="1">
      <c r="A63" s="38">
        <f>+ClassSum1!A63</f>
        <v>44879</v>
      </c>
      <c r="B63" s="39"/>
      <c r="C63" s="38"/>
      <c r="D63" s="39"/>
      <c r="E63" s="38"/>
      <c r="F63" s="39"/>
      <c r="G63" s="38"/>
      <c r="H63" s="39"/>
      <c r="I63" s="38"/>
      <c r="J63" s="39"/>
      <c r="K63" s="38"/>
      <c r="L63" s="39"/>
      <c r="M63" s="38"/>
      <c r="N63" s="39"/>
      <c r="O63" s="38"/>
      <c r="P63" s="39"/>
      <c r="Q63" s="75"/>
    </row>
    <row r="64" ht="15.75" customHeight="1">
      <c r="A64" s="40" t="s">
        <v>32</v>
      </c>
      <c r="B64" s="41">
        <v>0.0</v>
      </c>
      <c r="C64" s="42" t="s">
        <v>60</v>
      </c>
      <c r="D64" s="42" t="s">
        <v>60</v>
      </c>
      <c r="E64" s="76" t="s">
        <v>60</v>
      </c>
      <c r="F64" s="77">
        <v>0.0</v>
      </c>
      <c r="G64" s="42">
        <v>0.0</v>
      </c>
      <c r="H64" s="42">
        <v>0.0</v>
      </c>
      <c r="I64" s="42">
        <v>0.0</v>
      </c>
      <c r="J64" s="42">
        <v>0.0</v>
      </c>
      <c r="K64" s="42">
        <v>0.0</v>
      </c>
      <c r="L64" s="42">
        <v>0.0</v>
      </c>
      <c r="M64" s="42">
        <v>0.0</v>
      </c>
      <c r="N64" s="42">
        <v>0.0</v>
      </c>
      <c r="O64" s="42">
        <v>0.0</v>
      </c>
      <c r="P64" s="42">
        <v>0.0</v>
      </c>
      <c r="Q64" s="42">
        <v>0.0</v>
      </c>
    </row>
    <row r="65" ht="15.75" customHeight="1">
      <c r="A65" s="43" t="s">
        <v>33</v>
      </c>
      <c r="B65" s="44">
        <v>1.0</v>
      </c>
      <c r="C65" s="45" t="s">
        <v>60</v>
      </c>
      <c r="D65" s="45">
        <v>11.4</v>
      </c>
      <c r="E65" s="78" t="s">
        <v>60</v>
      </c>
      <c r="F65" s="79">
        <v>0.0</v>
      </c>
      <c r="G65" s="45">
        <v>0.0</v>
      </c>
      <c r="H65" s="45">
        <v>1.0</v>
      </c>
      <c r="I65" s="45">
        <v>0.0</v>
      </c>
      <c r="J65" s="45">
        <v>0.0</v>
      </c>
      <c r="K65" s="45">
        <v>0.0</v>
      </c>
      <c r="L65" s="45">
        <v>0.0</v>
      </c>
      <c r="M65" s="45">
        <v>0.0</v>
      </c>
      <c r="N65" s="45">
        <v>0.0</v>
      </c>
      <c r="O65" s="45">
        <v>0.0</v>
      </c>
      <c r="P65" s="45">
        <v>0.0</v>
      </c>
      <c r="Q65" s="45">
        <v>0.0</v>
      </c>
    </row>
    <row r="66" ht="15.75" customHeight="1">
      <c r="A66" s="40" t="s">
        <v>34</v>
      </c>
      <c r="B66" s="41">
        <v>1.0</v>
      </c>
      <c r="C66" s="42" t="s">
        <v>60</v>
      </c>
      <c r="D66" s="42">
        <v>15.2</v>
      </c>
      <c r="E66" s="76" t="s">
        <v>60</v>
      </c>
      <c r="F66" s="77">
        <v>0.0</v>
      </c>
      <c r="G66" s="42">
        <v>0.0</v>
      </c>
      <c r="H66" s="42">
        <v>0.0</v>
      </c>
      <c r="I66" s="42">
        <v>1.0</v>
      </c>
      <c r="J66" s="42">
        <v>0.0</v>
      </c>
      <c r="K66" s="42">
        <v>0.0</v>
      </c>
      <c r="L66" s="42">
        <v>0.0</v>
      </c>
      <c r="M66" s="42">
        <v>0.0</v>
      </c>
      <c r="N66" s="42">
        <v>0.0</v>
      </c>
      <c r="O66" s="42">
        <v>0.0</v>
      </c>
      <c r="P66" s="42">
        <v>0.0</v>
      </c>
      <c r="Q66" s="42">
        <v>0.0</v>
      </c>
    </row>
    <row r="67" ht="15.75" customHeight="1">
      <c r="A67" s="43" t="s">
        <v>35</v>
      </c>
      <c r="B67" s="44">
        <v>0.0</v>
      </c>
      <c r="C67" s="45" t="s">
        <v>60</v>
      </c>
      <c r="D67" s="45" t="s">
        <v>60</v>
      </c>
      <c r="E67" s="78" t="s">
        <v>60</v>
      </c>
      <c r="F67" s="79">
        <v>0.0</v>
      </c>
      <c r="G67" s="45">
        <v>0.0</v>
      </c>
      <c r="H67" s="45">
        <v>0.0</v>
      </c>
      <c r="I67" s="45">
        <v>0.0</v>
      </c>
      <c r="J67" s="45">
        <v>0.0</v>
      </c>
      <c r="K67" s="45">
        <v>0.0</v>
      </c>
      <c r="L67" s="45">
        <v>0.0</v>
      </c>
      <c r="M67" s="45">
        <v>0.0</v>
      </c>
      <c r="N67" s="45">
        <v>0.0</v>
      </c>
      <c r="O67" s="45">
        <v>0.0</v>
      </c>
      <c r="P67" s="45">
        <v>0.0</v>
      </c>
      <c r="Q67" s="45">
        <v>0.0</v>
      </c>
    </row>
    <row r="68" ht="15.75" customHeight="1">
      <c r="A68" s="40" t="s">
        <v>36</v>
      </c>
      <c r="B68" s="41">
        <v>2.0</v>
      </c>
      <c r="C68" s="42" t="s">
        <v>60</v>
      </c>
      <c r="D68" s="42">
        <v>17.5</v>
      </c>
      <c r="E68" s="76">
        <v>3.0</v>
      </c>
      <c r="F68" s="77">
        <v>0.0</v>
      </c>
      <c r="G68" s="42">
        <v>0.0</v>
      </c>
      <c r="H68" s="42">
        <v>0.0</v>
      </c>
      <c r="I68" s="42">
        <v>2.0</v>
      </c>
      <c r="J68" s="42">
        <v>0.0</v>
      </c>
      <c r="K68" s="42">
        <v>0.0</v>
      </c>
      <c r="L68" s="42">
        <v>0.0</v>
      </c>
      <c r="M68" s="42">
        <v>0.0</v>
      </c>
      <c r="N68" s="42">
        <v>0.0</v>
      </c>
      <c r="O68" s="42">
        <v>0.0</v>
      </c>
      <c r="P68" s="42">
        <v>0.0</v>
      </c>
      <c r="Q68" s="42">
        <v>0.0</v>
      </c>
    </row>
    <row r="69" ht="15.75" customHeight="1">
      <c r="A69" s="43" t="s">
        <v>37</v>
      </c>
      <c r="B69" s="44">
        <v>0.0</v>
      </c>
      <c r="C69" s="45" t="s">
        <v>60</v>
      </c>
      <c r="D69" s="45" t="s">
        <v>60</v>
      </c>
      <c r="E69" s="78" t="s">
        <v>60</v>
      </c>
      <c r="F69" s="79">
        <v>0.0</v>
      </c>
      <c r="G69" s="45">
        <v>0.0</v>
      </c>
      <c r="H69" s="45">
        <v>0.0</v>
      </c>
      <c r="I69" s="45">
        <v>0.0</v>
      </c>
      <c r="J69" s="45">
        <v>0.0</v>
      </c>
      <c r="K69" s="45">
        <v>0.0</v>
      </c>
      <c r="L69" s="45">
        <v>0.0</v>
      </c>
      <c r="M69" s="45">
        <v>0.0</v>
      </c>
      <c r="N69" s="45">
        <v>0.0</v>
      </c>
      <c r="O69" s="45">
        <v>0.0</v>
      </c>
      <c r="P69" s="45">
        <v>0.0</v>
      </c>
      <c r="Q69" s="45">
        <v>0.0</v>
      </c>
    </row>
    <row r="70" ht="15.75" customHeight="1">
      <c r="A70" s="40" t="s">
        <v>38</v>
      </c>
      <c r="B70" s="41">
        <v>0.0</v>
      </c>
      <c r="C70" s="42" t="s">
        <v>60</v>
      </c>
      <c r="D70" s="42" t="s">
        <v>60</v>
      </c>
      <c r="E70" s="76" t="s">
        <v>60</v>
      </c>
      <c r="F70" s="77">
        <v>0.0</v>
      </c>
      <c r="G70" s="42">
        <v>0.0</v>
      </c>
      <c r="H70" s="42">
        <v>0.0</v>
      </c>
      <c r="I70" s="42">
        <v>0.0</v>
      </c>
      <c r="J70" s="42">
        <v>0.0</v>
      </c>
      <c r="K70" s="42">
        <v>0.0</v>
      </c>
      <c r="L70" s="42">
        <v>0.0</v>
      </c>
      <c r="M70" s="42">
        <v>0.0</v>
      </c>
      <c r="N70" s="42">
        <v>0.0</v>
      </c>
      <c r="O70" s="42">
        <v>0.0</v>
      </c>
      <c r="P70" s="42">
        <v>0.0</v>
      </c>
      <c r="Q70" s="42">
        <v>0.0</v>
      </c>
    </row>
    <row r="71" ht="15.75" customHeight="1">
      <c r="A71" s="43" t="s">
        <v>39</v>
      </c>
      <c r="B71" s="44">
        <v>11.0</v>
      </c>
      <c r="C71" s="45">
        <v>19.6</v>
      </c>
      <c r="D71" s="45">
        <v>15.2</v>
      </c>
      <c r="E71" s="78">
        <v>3.9</v>
      </c>
      <c r="F71" s="79">
        <v>0.0</v>
      </c>
      <c r="G71" s="45">
        <v>1.0</v>
      </c>
      <c r="H71" s="45">
        <v>3.0</v>
      </c>
      <c r="I71" s="45">
        <v>6.0</v>
      </c>
      <c r="J71" s="45">
        <v>1.0</v>
      </c>
      <c r="K71" s="45">
        <v>0.0</v>
      </c>
      <c r="L71" s="45">
        <v>0.0</v>
      </c>
      <c r="M71" s="45">
        <v>0.0</v>
      </c>
      <c r="N71" s="45">
        <v>0.0</v>
      </c>
      <c r="O71" s="45">
        <v>0.0</v>
      </c>
      <c r="P71" s="45">
        <v>0.0</v>
      </c>
      <c r="Q71" s="45">
        <v>0.0</v>
      </c>
    </row>
    <row r="72" ht="15.75" customHeight="1">
      <c r="A72" s="40" t="s">
        <v>40</v>
      </c>
      <c r="B72" s="41">
        <v>18.0</v>
      </c>
      <c r="C72" s="42">
        <v>18.8</v>
      </c>
      <c r="D72" s="42">
        <v>14.7</v>
      </c>
      <c r="E72" s="76">
        <v>3.3</v>
      </c>
      <c r="F72" s="77">
        <v>0.0</v>
      </c>
      <c r="G72" s="42">
        <v>2.0</v>
      </c>
      <c r="H72" s="42">
        <v>8.0</v>
      </c>
      <c r="I72" s="42">
        <v>6.0</v>
      </c>
      <c r="J72" s="42">
        <v>2.0</v>
      </c>
      <c r="K72" s="42">
        <v>0.0</v>
      </c>
      <c r="L72" s="42">
        <v>0.0</v>
      </c>
      <c r="M72" s="42">
        <v>0.0</v>
      </c>
      <c r="N72" s="42">
        <v>0.0</v>
      </c>
      <c r="O72" s="42">
        <v>0.0</v>
      </c>
      <c r="P72" s="42">
        <v>0.0</v>
      </c>
      <c r="Q72" s="42">
        <v>0.0</v>
      </c>
    </row>
    <row r="73" ht="15.75" customHeight="1">
      <c r="A73" s="43" t="s">
        <v>41</v>
      </c>
      <c r="B73" s="44">
        <v>27.0</v>
      </c>
      <c r="C73" s="45">
        <v>16.7</v>
      </c>
      <c r="D73" s="45">
        <v>13.1</v>
      </c>
      <c r="E73" s="78">
        <v>3.7</v>
      </c>
      <c r="F73" s="79">
        <v>0.0</v>
      </c>
      <c r="G73" s="45">
        <v>5.0</v>
      </c>
      <c r="H73" s="45">
        <v>14.0</v>
      </c>
      <c r="I73" s="45">
        <v>7.0</v>
      </c>
      <c r="J73" s="45">
        <v>1.0</v>
      </c>
      <c r="K73" s="45">
        <v>0.0</v>
      </c>
      <c r="L73" s="45">
        <v>0.0</v>
      </c>
      <c r="M73" s="45">
        <v>0.0</v>
      </c>
      <c r="N73" s="45">
        <v>0.0</v>
      </c>
      <c r="O73" s="45">
        <v>0.0</v>
      </c>
      <c r="P73" s="45">
        <v>0.0</v>
      </c>
      <c r="Q73" s="45">
        <v>0.0</v>
      </c>
    </row>
    <row r="74" ht="15.75" customHeight="1">
      <c r="A74" s="40" t="s">
        <v>42</v>
      </c>
      <c r="B74" s="41">
        <v>10.0</v>
      </c>
      <c r="C74" s="42" t="s">
        <v>60</v>
      </c>
      <c r="D74" s="42">
        <v>15.4</v>
      </c>
      <c r="E74" s="76">
        <v>4.6</v>
      </c>
      <c r="F74" s="77">
        <v>0.0</v>
      </c>
      <c r="G74" s="42">
        <v>1.0</v>
      </c>
      <c r="H74" s="42">
        <v>3.0</v>
      </c>
      <c r="I74" s="42">
        <v>5.0</v>
      </c>
      <c r="J74" s="42">
        <v>1.0</v>
      </c>
      <c r="K74" s="42">
        <v>0.0</v>
      </c>
      <c r="L74" s="42">
        <v>0.0</v>
      </c>
      <c r="M74" s="42">
        <v>0.0</v>
      </c>
      <c r="N74" s="42">
        <v>0.0</v>
      </c>
      <c r="O74" s="42">
        <v>0.0</v>
      </c>
      <c r="P74" s="42">
        <v>0.0</v>
      </c>
      <c r="Q74" s="42">
        <v>0.0</v>
      </c>
    </row>
    <row r="75" ht="15.75" customHeight="1">
      <c r="A75" s="43" t="s">
        <v>43</v>
      </c>
      <c r="B75" s="44">
        <v>20.0</v>
      </c>
      <c r="C75" s="45">
        <v>19.7</v>
      </c>
      <c r="D75" s="45">
        <v>15.9</v>
      </c>
      <c r="E75" s="78">
        <v>3.7</v>
      </c>
      <c r="F75" s="79">
        <v>0.0</v>
      </c>
      <c r="G75" s="45">
        <v>0.0</v>
      </c>
      <c r="H75" s="45">
        <v>9.0</v>
      </c>
      <c r="I75" s="45">
        <v>9.0</v>
      </c>
      <c r="J75" s="45">
        <v>1.0</v>
      </c>
      <c r="K75" s="45">
        <v>1.0</v>
      </c>
      <c r="L75" s="45">
        <v>0.0</v>
      </c>
      <c r="M75" s="45">
        <v>0.0</v>
      </c>
      <c r="N75" s="45">
        <v>0.0</v>
      </c>
      <c r="O75" s="45">
        <v>0.0</v>
      </c>
      <c r="P75" s="45">
        <v>0.0</v>
      </c>
      <c r="Q75" s="45">
        <v>0.0</v>
      </c>
    </row>
    <row r="76" ht="15.75" customHeight="1">
      <c r="A76" s="40" t="s">
        <v>44</v>
      </c>
      <c r="B76" s="41">
        <v>29.0</v>
      </c>
      <c r="C76" s="42">
        <v>22.1</v>
      </c>
      <c r="D76" s="42">
        <v>16.1</v>
      </c>
      <c r="E76" s="76">
        <v>4.7</v>
      </c>
      <c r="F76" s="77">
        <v>0.0</v>
      </c>
      <c r="G76" s="42">
        <v>0.0</v>
      </c>
      <c r="H76" s="42">
        <v>15.0</v>
      </c>
      <c r="I76" s="42">
        <v>9.0</v>
      </c>
      <c r="J76" s="42">
        <v>3.0</v>
      </c>
      <c r="K76" s="42">
        <v>2.0</v>
      </c>
      <c r="L76" s="42">
        <v>0.0</v>
      </c>
      <c r="M76" s="42">
        <v>0.0</v>
      </c>
      <c r="N76" s="42">
        <v>0.0</v>
      </c>
      <c r="O76" s="42">
        <v>0.0</v>
      </c>
      <c r="P76" s="42">
        <v>0.0</v>
      </c>
      <c r="Q76" s="42">
        <v>0.0</v>
      </c>
    </row>
    <row r="77" ht="15.75" customHeight="1">
      <c r="A77" s="43" t="s">
        <v>45</v>
      </c>
      <c r="B77" s="44">
        <v>12.0</v>
      </c>
      <c r="C77" s="45">
        <v>22.0</v>
      </c>
      <c r="D77" s="45">
        <v>16.0</v>
      </c>
      <c r="E77" s="78">
        <v>3.9</v>
      </c>
      <c r="F77" s="79">
        <v>0.0</v>
      </c>
      <c r="G77" s="45">
        <v>0.0</v>
      </c>
      <c r="H77" s="45">
        <v>6.0</v>
      </c>
      <c r="I77" s="45">
        <v>4.0</v>
      </c>
      <c r="J77" s="45">
        <v>2.0</v>
      </c>
      <c r="K77" s="45">
        <v>0.0</v>
      </c>
      <c r="L77" s="45">
        <v>0.0</v>
      </c>
      <c r="M77" s="45">
        <v>0.0</v>
      </c>
      <c r="N77" s="45">
        <v>0.0</v>
      </c>
      <c r="O77" s="45">
        <v>0.0</v>
      </c>
      <c r="P77" s="45">
        <v>0.0</v>
      </c>
      <c r="Q77" s="45">
        <v>0.0</v>
      </c>
    </row>
    <row r="78" ht="15.75" customHeight="1">
      <c r="A78" s="40" t="s">
        <v>46</v>
      </c>
      <c r="B78" s="41">
        <v>17.0</v>
      </c>
      <c r="C78" s="42">
        <v>29.6</v>
      </c>
      <c r="D78" s="42">
        <v>17.2</v>
      </c>
      <c r="E78" s="76">
        <v>8.4</v>
      </c>
      <c r="F78" s="77">
        <v>0.0</v>
      </c>
      <c r="G78" s="42">
        <v>2.0</v>
      </c>
      <c r="H78" s="42">
        <v>6.0</v>
      </c>
      <c r="I78" s="42">
        <v>6.0</v>
      </c>
      <c r="J78" s="42">
        <v>0.0</v>
      </c>
      <c r="K78" s="42">
        <v>1.0</v>
      </c>
      <c r="L78" s="42">
        <v>1.0</v>
      </c>
      <c r="M78" s="42">
        <v>1.0</v>
      </c>
      <c r="N78" s="42">
        <v>0.0</v>
      </c>
      <c r="O78" s="42">
        <v>0.0</v>
      </c>
      <c r="P78" s="42">
        <v>0.0</v>
      </c>
      <c r="Q78" s="42">
        <v>0.0</v>
      </c>
    </row>
    <row r="79" ht="15.75" customHeight="1">
      <c r="A79" s="43" t="s">
        <v>47</v>
      </c>
      <c r="B79" s="44">
        <v>31.0</v>
      </c>
      <c r="C79" s="45">
        <v>17.6</v>
      </c>
      <c r="D79" s="45">
        <v>13.8</v>
      </c>
      <c r="E79" s="78">
        <v>3.1</v>
      </c>
      <c r="F79" s="79">
        <v>0.0</v>
      </c>
      <c r="G79" s="45">
        <v>3.0</v>
      </c>
      <c r="H79" s="45">
        <v>19.0</v>
      </c>
      <c r="I79" s="45">
        <v>8.0</v>
      </c>
      <c r="J79" s="45">
        <v>1.0</v>
      </c>
      <c r="K79" s="45">
        <v>0.0</v>
      </c>
      <c r="L79" s="45">
        <v>0.0</v>
      </c>
      <c r="M79" s="45">
        <v>0.0</v>
      </c>
      <c r="N79" s="45">
        <v>0.0</v>
      </c>
      <c r="O79" s="45">
        <v>0.0</v>
      </c>
      <c r="P79" s="45">
        <v>0.0</v>
      </c>
      <c r="Q79" s="45">
        <v>0.0</v>
      </c>
    </row>
    <row r="80" ht="15.75" customHeight="1">
      <c r="A80" s="40" t="s">
        <v>48</v>
      </c>
      <c r="B80" s="41">
        <v>14.0</v>
      </c>
      <c r="C80" s="42">
        <v>17.5</v>
      </c>
      <c r="D80" s="42">
        <v>15.2</v>
      </c>
      <c r="E80" s="76">
        <v>7.1</v>
      </c>
      <c r="F80" s="77">
        <v>0.0</v>
      </c>
      <c r="G80" s="42">
        <v>1.0</v>
      </c>
      <c r="H80" s="42">
        <v>9.0</v>
      </c>
      <c r="I80" s="42">
        <v>3.0</v>
      </c>
      <c r="J80" s="42">
        <v>0.0</v>
      </c>
      <c r="K80" s="42">
        <v>0.0</v>
      </c>
      <c r="L80" s="42">
        <v>0.0</v>
      </c>
      <c r="M80" s="42">
        <v>1.0</v>
      </c>
      <c r="N80" s="42">
        <v>0.0</v>
      </c>
      <c r="O80" s="42">
        <v>0.0</v>
      </c>
      <c r="P80" s="42">
        <v>0.0</v>
      </c>
      <c r="Q80" s="42">
        <v>0.0</v>
      </c>
    </row>
    <row r="81" ht="15.75" customHeight="1">
      <c r="A81" s="43" t="s">
        <v>49</v>
      </c>
      <c r="B81" s="44">
        <v>18.0</v>
      </c>
      <c r="C81" s="45">
        <v>21.7</v>
      </c>
      <c r="D81" s="45">
        <v>16.2</v>
      </c>
      <c r="E81" s="78">
        <v>4.6</v>
      </c>
      <c r="F81" s="79">
        <v>0.0</v>
      </c>
      <c r="G81" s="45">
        <v>2.0</v>
      </c>
      <c r="H81" s="45">
        <v>6.0</v>
      </c>
      <c r="I81" s="45">
        <v>5.0</v>
      </c>
      <c r="J81" s="45">
        <v>5.0</v>
      </c>
      <c r="K81" s="45">
        <v>0.0</v>
      </c>
      <c r="L81" s="45">
        <v>0.0</v>
      </c>
      <c r="M81" s="45">
        <v>0.0</v>
      </c>
      <c r="N81" s="45">
        <v>0.0</v>
      </c>
      <c r="O81" s="45">
        <v>0.0</v>
      </c>
      <c r="P81" s="45">
        <v>0.0</v>
      </c>
      <c r="Q81" s="45">
        <v>0.0</v>
      </c>
    </row>
    <row r="82" ht="15.75" customHeight="1">
      <c r="A82" s="40" t="s">
        <v>50</v>
      </c>
      <c r="B82" s="41">
        <v>13.0</v>
      </c>
      <c r="C82" s="42">
        <v>16.9</v>
      </c>
      <c r="D82" s="42">
        <v>13.4</v>
      </c>
      <c r="E82" s="76">
        <v>2.4</v>
      </c>
      <c r="F82" s="77">
        <v>0.0</v>
      </c>
      <c r="G82" s="42">
        <v>0.0</v>
      </c>
      <c r="H82" s="42">
        <v>11.0</v>
      </c>
      <c r="I82" s="42">
        <v>2.0</v>
      </c>
      <c r="J82" s="42">
        <v>0.0</v>
      </c>
      <c r="K82" s="42">
        <v>0.0</v>
      </c>
      <c r="L82" s="42">
        <v>0.0</v>
      </c>
      <c r="M82" s="42">
        <v>0.0</v>
      </c>
      <c r="N82" s="42">
        <v>0.0</v>
      </c>
      <c r="O82" s="42">
        <v>0.0</v>
      </c>
      <c r="P82" s="42">
        <v>0.0</v>
      </c>
      <c r="Q82" s="42">
        <v>0.0</v>
      </c>
    </row>
    <row r="83" ht="15.75" customHeight="1">
      <c r="A83" s="43" t="s">
        <v>51</v>
      </c>
      <c r="B83" s="44">
        <v>34.0</v>
      </c>
      <c r="C83" s="45">
        <v>17.3</v>
      </c>
      <c r="D83" s="45">
        <v>13.4</v>
      </c>
      <c r="E83" s="78">
        <v>4.1</v>
      </c>
      <c r="F83" s="79">
        <v>0.0</v>
      </c>
      <c r="G83" s="45">
        <v>4.0</v>
      </c>
      <c r="H83" s="45">
        <v>23.0</v>
      </c>
      <c r="I83" s="45">
        <v>5.0</v>
      </c>
      <c r="J83" s="45">
        <v>1.0</v>
      </c>
      <c r="K83" s="45">
        <v>1.0</v>
      </c>
      <c r="L83" s="45">
        <v>0.0</v>
      </c>
      <c r="M83" s="45">
        <v>0.0</v>
      </c>
      <c r="N83" s="45">
        <v>0.0</v>
      </c>
      <c r="O83" s="45">
        <v>0.0</v>
      </c>
      <c r="P83" s="45">
        <v>0.0</v>
      </c>
      <c r="Q83" s="45">
        <v>0.0</v>
      </c>
    </row>
    <row r="84" ht="15.75" customHeight="1">
      <c r="A84" s="40" t="s">
        <v>52</v>
      </c>
      <c r="B84" s="41">
        <v>19.0</v>
      </c>
      <c r="C84" s="42">
        <v>18.5</v>
      </c>
      <c r="D84" s="42">
        <v>14.1</v>
      </c>
      <c r="E84" s="76">
        <v>4.0</v>
      </c>
      <c r="F84" s="77">
        <v>0.0</v>
      </c>
      <c r="G84" s="42">
        <v>3.0</v>
      </c>
      <c r="H84" s="42">
        <v>9.0</v>
      </c>
      <c r="I84" s="42">
        <v>6.0</v>
      </c>
      <c r="J84" s="42">
        <v>1.0</v>
      </c>
      <c r="K84" s="42">
        <v>0.0</v>
      </c>
      <c r="L84" s="42">
        <v>0.0</v>
      </c>
      <c r="M84" s="42">
        <v>0.0</v>
      </c>
      <c r="N84" s="42">
        <v>0.0</v>
      </c>
      <c r="O84" s="42">
        <v>0.0</v>
      </c>
      <c r="P84" s="42">
        <v>0.0</v>
      </c>
      <c r="Q84" s="42">
        <v>0.0</v>
      </c>
    </row>
    <row r="85" ht="15.75" customHeight="1">
      <c r="A85" s="43" t="s">
        <v>53</v>
      </c>
      <c r="B85" s="44">
        <v>10.0</v>
      </c>
      <c r="C85" s="45" t="s">
        <v>60</v>
      </c>
      <c r="D85" s="45">
        <v>13.2</v>
      </c>
      <c r="E85" s="78">
        <v>2.2</v>
      </c>
      <c r="F85" s="79">
        <v>0.0</v>
      </c>
      <c r="G85" s="45">
        <v>0.0</v>
      </c>
      <c r="H85" s="45">
        <v>8.0</v>
      </c>
      <c r="I85" s="45">
        <v>2.0</v>
      </c>
      <c r="J85" s="45">
        <v>0.0</v>
      </c>
      <c r="K85" s="45">
        <v>0.0</v>
      </c>
      <c r="L85" s="45">
        <v>0.0</v>
      </c>
      <c r="M85" s="45">
        <v>0.0</v>
      </c>
      <c r="N85" s="45">
        <v>0.0</v>
      </c>
      <c r="O85" s="45">
        <v>0.0</v>
      </c>
      <c r="P85" s="45">
        <v>0.0</v>
      </c>
      <c r="Q85" s="45">
        <v>0.0</v>
      </c>
    </row>
    <row r="86" ht="15.75" customHeight="1">
      <c r="A86" s="40" t="s">
        <v>54</v>
      </c>
      <c r="B86" s="41">
        <v>4.0</v>
      </c>
      <c r="C86" s="42" t="s">
        <v>60</v>
      </c>
      <c r="D86" s="42">
        <v>14.8</v>
      </c>
      <c r="E86" s="76">
        <v>7.1</v>
      </c>
      <c r="F86" s="77">
        <v>0.0</v>
      </c>
      <c r="G86" s="42">
        <v>1.0</v>
      </c>
      <c r="H86" s="42">
        <v>2.0</v>
      </c>
      <c r="I86" s="42">
        <v>0.0</v>
      </c>
      <c r="J86" s="42">
        <v>1.0</v>
      </c>
      <c r="K86" s="42">
        <v>0.0</v>
      </c>
      <c r="L86" s="42">
        <v>0.0</v>
      </c>
      <c r="M86" s="42">
        <v>0.0</v>
      </c>
      <c r="N86" s="42">
        <v>0.0</v>
      </c>
      <c r="O86" s="42">
        <v>0.0</v>
      </c>
      <c r="P86" s="42">
        <v>0.0</v>
      </c>
      <c r="Q86" s="42">
        <v>0.0</v>
      </c>
    </row>
    <row r="87" ht="15.75" customHeight="1">
      <c r="A87" s="43" t="s">
        <v>55</v>
      </c>
      <c r="B87" s="44">
        <v>4.0</v>
      </c>
      <c r="C87" s="45" t="s">
        <v>60</v>
      </c>
      <c r="D87" s="45">
        <v>14.0</v>
      </c>
      <c r="E87" s="78">
        <v>3.3</v>
      </c>
      <c r="F87" s="79">
        <v>0.0</v>
      </c>
      <c r="G87" s="45">
        <v>0.0</v>
      </c>
      <c r="H87" s="45">
        <v>3.0</v>
      </c>
      <c r="I87" s="45">
        <v>1.0</v>
      </c>
      <c r="J87" s="45">
        <v>0.0</v>
      </c>
      <c r="K87" s="45">
        <v>0.0</v>
      </c>
      <c r="L87" s="45">
        <v>0.0</v>
      </c>
      <c r="M87" s="45">
        <v>0.0</v>
      </c>
      <c r="N87" s="45">
        <v>0.0</v>
      </c>
      <c r="O87" s="45">
        <v>0.0</v>
      </c>
      <c r="P87" s="45">
        <v>0.0</v>
      </c>
      <c r="Q87" s="45">
        <v>0.0</v>
      </c>
    </row>
    <row r="88" ht="15.75" customHeight="1">
      <c r="A88" s="48" t="s">
        <v>56</v>
      </c>
      <c r="B88" s="48">
        <v>220.0</v>
      </c>
      <c r="C88" s="48">
        <v>18.9</v>
      </c>
      <c r="D88" s="48">
        <v>15.1</v>
      </c>
      <c r="E88" s="80">
        <v>4.7</v>
      </c>
      <c r="F88" s="81">
        <v>0.0</v>
      </c>
      <c r="G88" s="48">
        <v>17.0</v>
      </c>
      <c r="H88" s="48">
        <v>109.0</v>
      </c>
      <c r="I88" s="48">
        <v>70.0</v>
      </c>
      <c r="J88" s="48">
        <v>17.0</v>
      </c>
      <c r="K88" s="48">
        <v>4.0</v>
      </c>
      <c r="L88" s="48">
        <v>1.0</v>
      </c>
      <c r="M88" s="48">
        <v>2.0</v>
      </c>
      <c r="N88" s="48">
        <v>0.0</v>
      </c>
      <c r="O88" s="48">
        <v>0.0</v>
      </c>
      <c r="P88" s="48">
        <v>0.0</v>
      </c>
      <c r="Q88" s="48">
        <v>0.0</v>
      </c>
    </row>
    <row r="89" ht="15.75" customHeight="1">
      <c r="A89" s="49" t="s">
        <v>57</v>
      </c>
      <c r="B89" s="49">
        <v>283.0</v>
      </c>
      <c r="C89" s="49">
        <v>18.7</v>
      </c>
      <c r="D89" s="49">
        <v>14.7</v>
      </c>
      <c r="E89" s="82">
        <v>4.5</v>
      </c>
      <c r="F89" s="83">
        <v>0.0</v>
      </c>
      <c r="G89" s="49">
        <v>24.0</v>
      </c>
      <c r="H89" s="49">
        <v>149.0</v>
      </c>
      <c r="I89" s="49">
        <v>83.0</v>
      </c>
      <c r="J89" s="49">
        <v>19.0</v>
      </c>
      <c r="K89" s="49">
        <v>5.0</v>
      </c>
      <c r="L89" s="49">
        <v>1.0</v>
      </c>
      <c r="M89" s="49">
        <v>2.0</v>
      </c>
      <c r="N89" s="49">
        <v>0.0</v>
      </c>
      <c r="O89" s="49">
        <v>0.0</v>
      </c>
      <c r="P89" s="49">
        <v>0.0</v>
      </c>
      <c r="Q89" s="49">
        <v>0.0</v>
      </c>
    </row>
    <row r="90" ht="15.75" customHeight="1">
      <c r="A90" s="50" t="s">
        <v>58</v>
      </c>
      <c r="B90" s="50">
        <v>291.0</v>
      </c>
      <c r="C90" s="50">
        <v>18.7</v>
      </c>
      <c r="D90" s="50">
        <v>14.7</v>
      </c>
      <c r="E90" s="84">
        <v>4.5</v>
      </c>
      <c r="F90" s="85">
        <v>0.0</v>
      </c>
      <c r="G90" s="50">
        <v>25.0</v>
      </c>
      <c r="H90" s="50">
        <v>154.0</v>
      </c>
      <c r="I90" s="50">
        <v>84.0</v>
      </c>
      <c r="J90" s="50">
        <v>20.0</v>
      </c>
      <c r="K90" s="50">
        <v>5.0</v>
      </c>
      <c r="L90" s="50">
        <v>1.0</v>
      </c>
      <c r="M90" s="50">
        <v>2.0</v>
      </c>
      <c r="N90" s="50">
        <v>0.0</v>
      </c>
      <c r="O90" s="50">
        <v>0.0</v>
      </c>
      <c r="P90" s="50">
        <v>0.0</v>
      </c>
      <c r="Q90" s="50">
        <v>0.0</v>
      </c>
    </row>
    <row r="91" ht="15.75" customHeight="1">
      <c r="A91" s="51" t="s">
        <v>59</v>
      </c>
      <c r="B91" s="51">
        <v>295.0</v>
      </c>
      <c r="C91" s="51">
        <v>18.7</v>
      </c>
      <c r="D91" s="51">
        <v>14.7</v>
      </c>
      <c r="E91" s="86">
        <v>4.5</v>
      </c>
      <c r="F91" s="87">
        <v>0.0</v>
      </c>
      <c r="G91" s="51">
        <v>25.0</v>
      </c>
      <c r="H91" s="51">
        <v>155.0</v>
      </c>
      <c r="I91" s="51">
        <v>87.0</v>
      </c>
      <c r="J91" s="51">
        <v>20.0</v>
      </c>
      <c r="K91" s="51">
        <v>5.0</v>
      </c>
      <c r="L91" s="51">
        <v>1.0</v>
      </c>
      <c r="M91" s="51">
        <v>2.0</v>
      </c>
      <c r="N91" s="51">
        <v>0.0</v>
      </c>
      <c r="O91" s="51">
        <v>0.0</v>
      </c>
      <c r="P91" s="51">
        <v>0.0</v>
      </c>
      <c r="Q91" s="51">
        <v>0.0</v>
      </c>
    </row>
    <row r="92" ht="15.0" customHeight="1">
      <c r="A92" s="38">
        <f>+ClassSum1!A92</f>
        <v>44880</v>
      </c>
      <c r="B92" s="39"/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  <c r="O92" s="38"/>
      <c r="P92" s="39"/>
      <c r="Q92" s="75"/>
    </row>
    <row r="93" ht="15.75" customHeight="1">
      <c r="A93" s="40" t="s">
        <v>32</v>
      </c>
      <c r="B93" s="41">
        <v>2.0</v>
      </c>
      <c r="C93" s="42" t="s">
        <v>60</v>
      </c>
      <c r="D93" s="42">
        <v>9.8</v>
      </c>
      <c r="E93" s="76">
        <v>0.1</v>
      </c>
      <c r="F93" s="77">
        <v>0.0</v>
      </c>
      <c r="G93" s="42">
        <v>2.0</v>
      </c>
      <c r="H93" s="42">
        <v>0.0</v>
      </c>
      <c r="I93" s="42">
        <v>0.0</v>
      </c>
      <c r="J93" s="42">
        <v>0.0</v>
      </c>
      <c r="K93" s="42">
        <v>0.0</v>
      </c>
      <c r="L93" s="42">
        <v>0.0</v>
      </c>
      <c r="M93" s="42">
        <v>0.0</v>
      </c>
      <c r="N93" s="42">
        <v>0.0</v>
      </c>
      <c r="O93" s="42">
        <v>0.0</v>
      </c>
      <c r="P93" s="42">
        <v>0.0</v>
      </c>
      <c r="Q93" s="42">
        <v>0.0</v>
      </c>
    </row>
    <row r="94" ht="15.75" customHeight="1">
      <c r="A94" s="43" t="s">
        <v>33</v>
      </c>
      <c r="B94" s="44">
        <v>0.0</v>
      </c>
      <c r="C94" s="45" t="s">
        <v>60</v>
      </c>
      <c r="D94" s="45" t="s">
        <v>60</v>
      </c>
      <c r="E94" s="78" t="s">
        <v>60</v>
      </c>
      <c r="F94" s="79">
        <v>0.0</v>
      </c>
      <c r="G94" s="45">
        <v>0.0</v>
      </c>
      <c r="H94" s="45">
        <v>0.0</v>
      </c>
      <c r="I94" s="45">
        <v>0.0</v>
      </c>
      <c r="J94" s="45">
        <v>0.0</v>
      </c>
      <c r="K94" s="45">
        <v>0.0</v>
      </c>
      <c r="L94" s="45">
        <v>0.0</v>
      </c>
      <c r="M94" s="45">
        <v>0.0</v>
      </c>
      <c r="N94" s="45">
        <v>0.0</v>
      </c>
      <c r="O94" s="45">
        <v>0.0</v>
      </c>
      <c r="P94" s="45">
        <v>0.0</v>
      </c>
      <c r="Q94" s="45">
        <v>0.0</v>
      </c>
    </row>
    <row r="95" ht="15.75" customHeight="1">
      <c r="A95" s="40" t="s">
        <v>34</v>
      </c>
      <c r="B95" s="41">
        <v>0.0</v>
      </c>
      <c r="C95" s="42" t="s">
        <v>60</v>
      </c>
      <c r="D95" s="42" t="s">
        <v>60</v>
      </c>
      <c r="E95" s="76" t="s">
        <v>60</v>
      </c>
      <c r="F95" s="77">
        <v>0.0</v>
      </c>
      <c r="G95" s="42">
        <v>0.0</v>
      </c>
      <c r="H95" s="42">
        <v>0.0</v>
      </c>
      <c r="I95" s="42">
        <v>0.0</v>
      </c>
      <c r="J95" s="42">
        <v>0.0</v>
      </c>
      <c r="K95" s="42">
        <v>0.0</v>
      </c>
      <c r="L95" s="42">
        <v>0.0</v>
      </c>
      <c r="M95" s="42">
        <v>0.0</v>
      </c>
      <c r="N95" s="42">
        <v>0.0</v>
      </c>
      <c r="O95" s="42">
        <v>0.0</v>
      </c>
      <c r="P95" s="42">
        <v>0.0</v>
      </c>
      <c r="Q95" s="42">
        <v>0.0</v>
      </c>
    </row>
    <row r="96" ht="15.75" customHeight="1">
      <c r="A96" s="43" t="s">
        <v>35</v>
      </c>
      <c r="B96" s="44">
        <v>0.0</v>
      </c>
      <c r="C96" s="45" t="s">
        <v>60</v>
      </c>
      <c r="D96" s="45" t="s">
        <v>60</v>
      </c>
      <c r="E96" s="78" t="s">
        <v>60</v>
      </c>
      <c r="F96" s="79">
        <v>0.0</v>
      </c>
      <c r="G96" s="45">
        <v>0.0</v>
      </c>
      <c r="H96" s="45">
        <v>0.0</v>
      </c>
      <c r="I96" s="45">
        <v>0.0</v>
      </c>
      <c r="J96" s="45">
        <v>0.0</v>
      </c>
      <c r="K96" s="45">
        <v>0.0</v>
      </c>
      <c r="L96" s="45">
        <v>0.0</v>
      </c>
      <c r="M96" s="45">
        <v>0.0</v>
      </c>
      <c r="N96" s="45">
        <v>0.0</v>
      </c>
      <c r="O96" s="45">
        <v>0.0</v>
      </c>
      <c r="P96" s="45">
        <v>0.0</v>
      </c>
      <c r="Q96" s="45">
        <v>0.0</v>
      </c>
    </row>
    <row r="97" ht="15.75" customHeight="1">
      <c r="A97" s="40" t="s">
        <v>36</v>
      </c>
      <c r="B97" s="41">
        <v>1.0</v>
      </c>
      <c r="C97" s="42" t="s">
        <v>60</v>
      </c>
      <c r="D97" s="42">
        <v>10.8</v>
      </c>
      <c r="E97" s="76" t="s">
        <v>60</v>
      </c>
      <c r="F97" s="77">
        <v>0.0</v>
      </c>
      <c r="G97" s="42">
        <v>0.0</v>
      </c>
      <c r="H97" s="42">
        <v>1.0</v>
      </c>
      <c r="I97" s="42">
        <v>0.0</v>
      </c>
      <c r="J97" s="42">
        <v>0.0</v>
      </c>
      <c r="K97" s="42">
        <v>0.0</v>
      </c>
      <c r="L97" s="42">
        <v>0.0</v>
      </c>
      <c r="M97" s="42">
        <v>0.0</v>
      </c>
      <c r="N97" s="42">
        <v>0.0</v>
      </c>
      <c r="O97" s="42">
        <v>0.0</v>
      </c>
      <c r="P97" s="42">
        <v>0.0</v>
      </c>
      <c r="Q97" s="42">
        <v>0.0</v>
      </c>
    </row>
    <row r="98" ht="15.75" customHeight="1">
      <c r="A98" s="43" t="s">
        <v>37</v>
      </c>
      <c r="B98" s="44">
        <v>2.0</v>
      </c>
      <c r="C98" s="45" t="s">
        <v>60</v>
      </c>
      <c r="D98" s="45">
        <v>16.7</v>
      </c>
      <c r="E98" s="78">
        <v>1.1</v>
      </c>
      <c r="F98" s="79">
        <v>0.0</v>
      </c>
      <c r="G98" s="45">
        <v>0.0</v>
      </c>
      <c r="H98" s="45">
        <v>0.0</v>
      </c>
      <c r="I98" s="45">
        <v>2.0</v>
      </c>
      <c r="J98" s="45">
        <v>0.0</v>
      </c>
      <c r="K98" s="45">
        <v>0.0</v>
      </c>
      <c r="L98" s="45">
        <v>0.0</v>
      </c>
      <c r="M98" s="45">
        <v>0.0</v>
      </c>
      <c r="N98" s="45">
        <v>0.0</v>
      </c>
      <c r="O98" s="45">
        <v>0.0</v>
      </c>
      <c r="P98" s="45">
        <v>0.0</v>
      </c>
      <c r="Q98" s="45">
        <v>0.0</v>
      </c>
    </row>
    <row r="99" ht="15.75" customHeight="1">
      <c r="A99" s="40" t="s">
        <v>38</v>
      </c>
      <c r="B99" s="41">
        <v>1.0</v>
      </c>
      <c r="C99" s="42" t="s">
        <v>60</v>
      </c>
      <c r="D99" s="42">
        <v>12.7</v>
      </c>
      <c r="E99" s="76" t="s">
        <v>60</v>
      </c>
      <c r="F99" s="77">
        <v>0.0</v>
      </c>
      <c r="G99" s="42">
        <v>0.0</v>
      </c>
      <c r="H99" s="42">
        <v>1.0</v>
      </c>
      <c r="I99" s="42">
        <v>0.0</v>
      </c>
      <c r="J99" s="42">
        <v>0.0</v>
      </c>
      <c r="K99" s="42">
        <v>0.0</v>
      </c>
      <c r="L99" s="42">
        <v>0.0</v>
      </c>
      <c r="M99" s="42">
        <v>0.0</v>
      </c>
      <c r="N99" s="42">
        <v>0.0</v>
      </c>
      <c r="O99" s="42">
        <v>0.0</v>
      </c>
      <c r="P99" s="42">
        <v>0.0</v>
      </c>
      <c r="Q99" s="42">
        <v>0.0</v>
      </c>
    </row>
    <row r="100" ht="15.75" customHeight="1">
      <c r="A100" s="43" t="s">
        <v>39</v>
      </c>
      <c r="B100" s="44">
        <v>10.0</v>
      </c>
      <c r="C100" s="45" t="s">
        <v>60</v>
      </c>
      <c r="D100" s="45">
        <v>15.5</v>
      </c>
      <c r="E100" s="78">
        <v>3.6</v>
      </c>
      <c r="F100" s="79">
        <v>0.0</v>
      </c>
      <c r="G100" s="45">
        <v>1.0</v>
      </c>
      <c r="H100" s="45">
        <v>4.0</v>
      </c>
      <c r="I100" s="45">
        <v>4.0</v>
      </c>
      <c r="J100" s="45">
        <v>1.0</v>
      </c>
      <c r="K100" s="45">
        <v>0.0</v>
      </c>
      <c r="L100" s="45">
        <v>0.0</v>
      </c>
      <c r="M100" s="45">
        <v>0.0</v>
      </c>
      <c r="N100" s="45">
        <v>0.0</v>
      </c>
      <c r="O100" s="45">
        <v>0.0</v>
      </c>
      <c r="P100" s="45">
        <v>0.0</v>
      </c>
      <c r="Q100" s="45">
        <v>0.0</v>
      </c>
    </row>
    <row r="101" ht="15.75" customHeight="1">
      <c r="A101" s="40" t="s">
        <v>40</v>
      </c>
      <c r="B101" s="41">
        <v>33.0</v>
      </c>
      <c r="C101" s="42">
        <v>15.2</v>
      </c>
      <c r="D101" s="42">
        <v>13.4</v>
      </c>
      <c r="E101" s="76">
        <v>3.0</v>
      </c>
      <c r="F101" s="77">
        <v>0.0</v>
      </c>
      <c r="G101" s="42">
        <v>3.0</v>
      </c>
      <c r="H101" s="42">
        <v>24.0</v>
      </c>
      <c r="I101" s="42">
        <v>4.0</v>
      </c>
      <c r="J101" s="42">
        <v>2.0</v>
      </c>
      <c r="K101" s="42">
        <v>0.0</v>
      </c>
      <c r="L101" s="42">
        <v>0.0</v>
      </c>
      <c r="M101" s="42">
        <v>0.0</v>
      </c>
      <c r="N101" s="42">
        <v>0.0</v>
      </c>
      <c r="O101" s="42">
        <v>0.0</v>
      </c>
      <c r="P101" s="42">
        <v>0.0</v>
      </c>
      <c r="Q101" s="42">
        <v>0.0</v>
      </c>
    </row>
    <row r="102" ht="15.75" customHeight="1">
      <c r="A102" s="43" t="s">
        <v>41</v>
      </c>
      <c r="B102" s="44">
        <v>15.0</v>
      </c>
      <c r="C102" s="45">
        <v>17.3</v>
      </c>
      <c r="D102" s="45">
        <v>12.6</v>
      </c>
      <c r="E102" s="78">
        <v>3.2</v>
      </c>
      <c r="F102" s="79">
        <v>0.0</v>
      </c>
      <c r="G102" s="45">
        <v>3.0</v>
      </c>
      <c r="H102" s="45">
        <v>9.0</v>
      </c>
      <c r="I102" s="45">
        <v>3.0</v>
      </c>
      <c r="J102" s="45">
        <v>0.0</v>
      </c>
      <c r="K102" s="45">
        <v>0.0</v>
      </c>
      <c r="L102" s="45">
        <v>0.0</v>
      </c>
      <c r="M102" s="45">
        <v>0.0</v>
      </c>
      <c r="N102" s="45">
        <v>0.0</v>
      </c>
      <c r="O102" s="45">
        <v>0.0</v>
      </c>
      <c r="P102" s="45">
        <v>0.0</v>
      </c>
      <c r="Q102" s="45">
        <v>0.0</v>
      </c>
    </row>
    <row r="103" ht="15.75" customHeight="1">
      <c r="A103" s="40" t="s">
        <v>42</v>
      </c>
      <c r="B103" s="41">
        <v>8.0</v>
      </c>
      <c r="C103" s="42" t="s">
        <v>60</v>
      </c>
      <c r="D103" s="42">
        <v>14.1</v>
      </c>
      <c r="E103" s="76">
        <v>5.0</v>
      </c>
      <c r="F103" s="77">
        <v>0.0</v>
      </c>
      <c r="G103" s="42">
        <v>2.0</v>
      </c>
      <c r="H103" s="42">
        <v>3.0</v>
      </c>
      <c r="I103" s="42">
        <v>2.0</v>
      </c>
      <c r="J103" s="42">
        <v>1.0</v>
      </c>
      <c r="K103" s="42">
        <v>0.0</v>
      </c>
      <c r="L103" s="42">
        <v>0.0</v>
      </c>
      <c r="M103" s="42">
        <v>0.0</v>
      </c>
      <c r="N103" s="42">
        <v>0.0</v>
      </c>
      <c r="O103" s="42">
        <v>0.0</v>
      </c>
      <c r="P103" s="42">
        <v>0.0</v>
      </c>
      <c r="Q103" s="42">
        <v>0.0</v>
      </c>
    </row>
    <row r="104" ht="15.75" customHeight="1">
      <c r="A104" s="43" t="s">
        <v>43</v>
      </c>
      <c r="B104" s="44">
        <v>19.0</v>
      </c>
      <c r="C104" s="45">
        <v>22.4</v>
      </c>
      <c r="D104" s="45">
        <v>15.5</v>
      </c>
      <c r="E104" s="78">
        <v>4.8</v>
      </c>
      <c r="F104" s="79">
        <v>0.0</v>
      </c>
      <c r="G104" s="45">
        <v>2.0</v>
      </c>
      <c r="H104" s="45">
        <v>9.0</v>
      </c>
      <c r="I104" s="45">
        <v>4.0</v>
      </c>
      <c r="J104" s="45">
        <v>4.0</v>
      </c>
      <c r="K104" s="45">
        <v>0.0</v>
      </c>
      <c r="L104" s="45">
        <v>0.0</v>
      </c>
      <c r="M104" s="45">
        <v>0.0</v>
      </c>
      <c r="N104" s="45">
        <v>0.0</v>
      </c>
      <c r="O104" s="45">
        <v>0.0</v>
      </c>
      <c r="P104" s="45">
        <v>0.0</v>
      </c>
      <c r="Q104" s="45">
        <v>0.0</v>
      </c>
    </row>
    <row r="105" ht="15.75" customHeight="1">
      <c r="A105" s="40" t="s">
        <v>44</v>
      </c>
      <c r="B105" s="41">
        <v>18.0</v>
      </c>
      <c r="C105" s="42">
        <v>19.7</v>
      </c>
      <c r="D105" s="42">
        <v>15.3</v>
      </c>
      <c r="E105" s="76">
        <v>3.6</v>
      </c>
      <c r="F105" s="77">
        <v>0.0</v>
      </c>
      <c r="G105" s="42">
        <v>1.0</v>
      </c>
      <c r="H105" s="42">
        <v>8.0</v>
      </c>
      <c r="I105" s="42">
        <v>7.0</v>
      </c>
      <c r="J105" s="42">
        <v>2.0</v>
      </c>
      <c r="K105" s="42">
        <v>0.0</v>
      </c>
      <c r="L105" s="42">
        <v>0.0</v>
      </c>
      <c r="M105" s="42">
        <v>0.0</v>
      </c>
      <c r="N105" s="42">
        <v>0.0</v>
      </c>
      <c r="O105" s="42">
        <v>0.0</v>
      </c>
      <c r="P105" s="42">
        <v>0.0</v>
      </c>
      <c r="Q105" s="42">
        <v>0.0</v>
      </c>
    </row>
    <row r="106" ht="15.75" customHeight="1">
      <c r="A106" s="43" t="s">
        <v>45</v>
      </c>
      <c r="B106" s="44">
        <v>19.0</v>
      </c>
      <c r="C106" s="45">
        <v>17.7</v>
      </c>
      <c r="D106" s="45">
        <v>15.1</v>
      </c>
      <c r="E106" s="78">
        <v>2.7</v>
      </c>
      <c r="F106" s="79">
        <v>0.0</v>
      </c>
      <c r="G106" s="45">
        <v>0.0</v>
      </c>
      <c r="H106" s="45">
        <v>7.0</v>
      </c>
      <c r="I106" s="45">
        <v>12.0</v>
      </c>
      <c r="J106" s="45">
        <v>0.0</v>
      </c>
      <c r="K106" s="45">
        <v>0.0</v>
      </c>
      <c r="L106" s="45">
        <v>0.0</v>
      </c>
      <c r="M106" s="45">
        <v>0.0</v>
      </c>
      <c r="N106" s="45">
        <v>0.0</v>
      </c>
      <c r="O106" s="45">
        <v>0.0</v>
      </c>
      <c r="P106" s="45">
        <v>0.0</v>
      </c>
      <c r="Q106" s="45">
        <v>0.0</v>
      </c>
    </row>
    <row r="107" ht="15.75" customHeight="1">
      <c r="A107" s="40" t="s">
        <v>46</v>
      </c>
      <c r="B107" s="41">
        <v>19.0</v>
      </c>
      <c r="C107" s="42">
        <v>16.6</v>
      </c>
      <c r="D107" s="42">
        <v>13.5</v>
      </c>
      <c r="E107" s="76">
        <v>2.9</v>
      </c>
      <c r="F107" s="77">
        <v>0.0</v>
      </c>
      <c r="G107" s="42">
        <v>1.0</v>
      </c>
      <c r="H107" s="42">
        <v>11.0</v>
      </c>
      <c r="I107" s="42">
        <v>7.0</v>
      </c>
      <c r="J107" s="42">
        <v>0.0</v>
      </c>
      <c r="K107" s="42">
        <v>0.0</v>
      </c>
      <c r="L107" s="42">
        <v>0.0</v>
      </c>
      <c r="M107" s="42">
        <v>0.0</v>
      </c>
      <c r="N107" s="42">
        <v>0.0</v>
      </c>
      <c r="O107" s="42">
        <v>0.0</v>
      </c>
      <c r="P107" s="42">
        <v>0.0</v>
      </c>
      <c r="Q107" s="42">
        <v>0.0</v>
      </c>
    </row>
    <row r="108" ht="15.75" customHeight="1">
      <c r="A108" s="43" t="s">
        <v>47</v>
      </c>
      <c r="B108" s="44">
        <v>25.0</v>
      </c>
      <c r="C108" s="45">
        <v>15.6</v>
      </c>
      <c r="D108" s="45">
        <v>14.4</v>
      </c>
      <c r="E108" s="78">
        <v>9.8</v>
      </c>
      <c r="F108" s="79">
        <v>1.0</v>
      </c>
      <c r="G108" s="45">
        <v>4.0</v>
      </c>
      <c r="H108" s="45">
        <v>15.0</v>
      </c>
      <c r="I108" s="45">
        <v>4.0</v>
      </c>
      <c r="J108" s="45">
        <v>0.0</v>
      </c>
      <c r="K108" s="45">
        <v>0.0</v>
      </c>
      <c r="L108" s="45">
        <v>0.0</v>
      </c>
      <c r="M108" s="45">
        <v>0.0</v>
      </c>
      <c r="N108" s="45">
        <v>0.0</v>
      </c>
      <c r="O108" s="45">
        <v>0.0</v>
      </c>
      <c r="P108" s="45">
        <v>0.0</v>
      </c>
      <c r="Q108" s="45">
        <v>1.0</v>
      </c>
    </row>
    <row r="109" ht="15.75" customHeight="1">
      <c r="A109" s="40" t="s">
        <v>48</v>
      </c>
      <c r="B109" s="41">
        <v>15.0</v>
      </c>
      <c r="C109" s="42">
        <v>16.9</v>
      </c>
      <c r="D109" s="42">
        <v>12.4</v>
      </c>
      <c r="E109" s="76">
        <v>3.8</v>
      </c>
      <c r="F109" s="77">
        <v>1.0</v>
      </c>
      <c r="G109" s="42">
        <v>2.0</v>
      </c>
      <c r="H109" s="42">
        <v>10.0</v>
      </c>
      <c r="I109" s="42">
        <v>2.0</v>
      </c>
      <c r="J109" s="42">
        <v>0.0</v>
      </c>
      <c r="K109" s="42">
        <v>0.0</v>
      </c>
      <c r="L109" s="42">
        <v>0.0</v>
      </c>
      <c r="M109" s="42">
        <v>0.0</v>
      </c>
      <c r="N109" s="42">
        <v>0.0</v>
      </c>
      <c r="O109" s="42">
        <v>0.0</v>
      </c>
      <c r="P109" s="42">
        <v>0.0</v>
      </c>
      <c r="Q109" s="42">
        <v>0.0</v>
      </c>
    </row>
    <row r="110" ht="15.75" customHeight="1">
      <c r="A110" s="43" t="s">
        <v>49</v>
      </c>
      <c r="B110" s="44">
        <v>18.0</v>
      </c>
      <c r="C110" s="45">
        <v>15.7</v>
      </c>
      <c r="D110" s="45">
        <v>12.9</v>
      </c>
      <c r="E110" s="78">
        <v>3.5</v>
      </c>
      <c r="F110" s="79">
        <v>0.0</v>
      </c>
      <c r="G110" s="45">
        <v>3.0</v>
      </c>
      <c r="H110" s="45">
        <v>12.0</v>
      </c>
      <c r="I110" s="45">
        <v>2.0</v>
      </c>
      <c r="J110" s="45">
        <v>1.0</v>
      </c>
      <c r="K110" s="45">
        <v>0.0</v>
      </c>
      <c r="L110" s="45">
        <v>0.0</v>
      </c>
      <c r="M110" s="45">
        <v>0.0</v>
      </c>
      <c r="N110" s="45">
        <v>0.0</v>
      </c>
      <c r="O110" s="45">
        <v>0.0</v>
      </c>
      <c r="P110" s="45">
        <v>0.0</v>
      </c>
      <c r="Q110" s="45">
        <v>0.0</v>
      </c>
    </row>
    <row r="111" ht="15.75" customHeight="1">
      <c r="A111" s="40" t="s">
        <v>50</v>
      </c>
      <c r="B111" s="41">
        <v>19.0</v>
      </c>
      <c r="C111" s="42">
        <v>19.3</v>
      </c>
      <c r="D111" s="42">
        <v>16.1</v>
      </c>
      <c r="E111" s="76">
        <v>2.6</v>
      </c>
      <c r="F111" s="77">
        <v>0.0</v>
      </c>
      <c r="G111" s="42">
        <v>0.0</v>
      </c>
      <c r="H111" s="42">
        <v>7.0</v>
      </c>
      <c r="I111" s="42">
        <v>11.0</v>
      </c>
      <c r="J111" s="42">
        <v>1.0</v>
      </c>
      <c r="K111" s="42">
        <v>0.0</v>
      </c>
      <c r="L111" s="42">
        <v>0.0</v>
      </c>
      <c r="M111" s="42">
        <v>0.0</v>
      </c>
      <c r="N111" s="42">
        <v>0.0</v>
      </c>
      <c r="O111" s="42">
        <v>0.0</v>
      </c>
      <c r="P111" s="42">
        <v>0.0</v>
      </c>
      <c r="Q111" s="42">
        <v>0.0</v>
      </c>
    </row>
    <row r="112" ht="15.75" customHeight="1">
      <c r="A112" s="43" t="s">
        <v>51</v>
      </c>
      <c r="B112" s="44">
        <v>12.0</v>
      </c>
      <c r="C112" s="45">
        <v>20.7</v>
      </c>
      <c r="D112" s="45">
        <v>14.3</v>
      </c>
      <c r="E112" s="78">
        <v>4.8</v>
      </c>
      <c r="F112" s="79">
        <v>0.0</v>
      </c>
      <c r="G112" s="45">
        <v>3.0</v>
      </c>
      <c r="H112" s="45">
        <v>5.0</v>
      </c>
      <c r="I112" s="45">
        <v>2.0</v>
      </c>
      <c r="J112" s="45">
        <v>2.0</v>
      </c>
      <c r="K112" s="45">
        <v>0.0</v>
      </c>
      <c r="L112" s="45">
        <v>0.0</v>
      </c>
      <c r="M112" s="45">
        <v>0.0</v>
      </c>
      <c r="N112" s="45">
        <v>0.0</v>
      </c>
      <c r="O112" s="45">
        <v>0.0</v>
      </c>
      <c r="P112" s="45">
        <v>0.0</v>
      </c>
      <c r="Q112" s="45">
        <v>0.0</v>
      </c>
    </row>
    <row r="113" ht="15.75" customHeight="1">
      <c r="A113" s="40" t="s">
        <v>52</v>
      </c>
      <c r="B113" s="41">
        <v>11.0</v>
      </c>
      <c r="C113" s="42">
        <v>20.3</v>
      </c>
      <c r="D113" s="42">
        <v>14.6</v>
      </c>
      <c r="E113" s="76">
        <v>4.5</v>
      </c>
      <c r="F113" s="77">
        <v>0.0</v>
      </c>
      <c r="G113" s="42">
        <v>1.0</v>
      </c>
      <c r="H113" s="42">
        <v>5.0</v>
      </c>
      <c r="I113" s="42">
        <v>4.0</v>
      </c>
      <c r="J113" s="42">
        <v>1.0</v>
      </c>
      <c r="K113" s="42">
        <v>0.0</v>
      </c>
      <c r="L113" s="42">
        <v>0.0</v>
      </c>
      <c r="M113" s="42">
        <v>0.0</v>
      </c>
      <c r="N113" s="42">
        <v>0.0</v>
      </c>
      <c r="O113" s="42">
        <v>0.0</v>
      </c>
      <c r="P113" s="42">
        <v>0.0</v>
      </c>
      <c r="Q113" s="42">
        <v>0.0</v>
      </c>
    </row>
    <row r="114" ht="15.75" customHeight="1">
      <c r="A114" s="43" t="s">
        <v>53</v>
      </c>
      <c r="B114" s="44">
        <v>11.0</v>
      </c>
      <c r="C114" s="45">
        <v>17.3</v>
      </c>
      <c r="D114" s="45">
        <v>13.0</v>
      </c>
      <c r="E114" s="78">
        <v>3.8</v>
      </c>
      <c r="F114" s="79">
        <v>0.0</v>
      </c>
      <c r="G114" s="45">
        <v>2.0</v>
      </c>
      <c r="H114" s="45">
        <v>5.0</v>
      </c>
      <c r="I114" s="45">
        <v>4.0</v>
      </c>
      <c r="J114" s="45">
        <v>0.0</v>
      </c>
      <c r="K114" s="45">
        <v>0.0</v>
      </c>
      <c r="L114" s="45">
        <v>0.0</v>
      </c>
      <c r="M114" s="45">
        <v>0.0</v>
      </c>
      <c r="N114" s="45">
        <v>0.0</v>
      </c>
      <c r="O114" s="45">
        <v>0.0</v>
      </c>
      <c r="P114" s="45">
        <v>0.0</v>
      </c>
      <c r="Q114" s="45">
        <v>0.0</v>
      </c>
    </row>
    <row r="115" ht="15.75" customHeight="1">
      <c r="A115" s="40" t="s">
        <v>54</v>
      </c>
      <c r="B115" s="41">
        <v>13.0</v>
      </c>
      <c r="C115" s="42">
        <v>20.7</v>
      </c>
      <c r="D115" s="42">
        <v>14.8</v>
      </c>
      <c r="E115" s="76">
        <v>3.4</v>
      </c>
      <c r="F115" s="77">
        <v>0.0</v>
      </c>
      <c r="G115" s="42">
        <v>0.0</v>
      </c>
      <c r="H115" s="42">
        <v>9.0</v>
      </c>
      <c r="I115" s="42">
        <v>2.0</v>
      </c>
      <c r="J115" s="42">
        <v>2.0</v>
      </c>
      <c r="K115" s="42">
        <v>0.0</v>
      </c>
      <c r="L115" s="42">
        <v>0.0</v>
      </c>
      <c r="M115" s="42">
        <v>0.0</v>
      </c>
      <c r="N115" s="42">
        <v>0.0</v>
      </c>
      <c r="O115" s="42">
        <v>0.0</v>
      </c>
      <c r="P115" s="42">
        <v>0.0</v>
      </c>
      <c r="Q115" s="42">
        <v>0.0</v>
      </c>
    </row>
    <row r="116" ht="15.75" customHeight="1">
      <c r="A116" s="43" t="s">
        <v>55</v>
      </c>
      <c r="B116" s="44">
        <v>4.0</v>
      </c>
      <c r="C116" s="45" t="s">
        <v>60</v>
      </c>
      <c r="D116" s="45">
        <v>16.3</v>
      </c>
      <c r="E116" s="78">
        <v>3.4</v>
      </c>
      <c r="F116" s="79">
        <v>0.0</v>
      </c>
      <c r="G116" s="45">
        <v>0.0</v>
      </c>
      <c r="H116" s="45">
        <v>1.0</v>
      </c>
      <c r="I116" s="45">
        <v>2.0</v>
      </c>
      <c r="J116" s="45">
        <v>1.0</v>
      </c>
      <c r="K116" s="45">
        <v>0.0</v>
      </c>
      <c r="L116" s="45">
        <v>0.0</v>
      </c>
      <c r="M116" s="45">
        <v>0.0</v>
      </c>
      <c r="N116" s="45">
        <v>0.0</v>
      </c>
      <c r="O116" s="45">
        <v>0.0</v>
      </c>
      <c r="P116" s="45">
        <v>0.0</v>
      </c>
      <c r="Q116" s="45">
        <v>0.0</v>
      </c>
    </row>
    <row r="117" ht="15.75" customHeight="1">
      <c r="A117" s="48" t="s">
        <v>56</v>
      </c>
      <c r="B117" s="48">
        <v>218.0</v>
      </c>
      <c r="C117" s="48">
        <v>17.8</v>
      </c>
      <c r="D117" s="48">
        <v>14.2</v>
      </c>
      <c r="E117" s="80">
        <v>4.7</v>
      </c>
      <c r="F117" s="81">
        <v>2.0</v>
      </c>
      <c r="G117" s="48">
        <v>22.0</v>
      </c>
      <c r="H117" s="48">
        <v>119.0</v>
      </c>
      <c r="I117" s="48">
        <v>62.0</v>
      </c>
      <c r="J117" s="48">
        <v>12.0</v>
      </c>
      <c r="K117" s="48">
        <v>0.0</v>
      </c>
      <c r="L117" s="48">
        <v>0.0</v>
      </c>
      <c r="M117" s="48">
        <v>0.0</v>
      </c>
      <c r="N117" s="48">
        <v>0.0</v>
      </c>
      <c r="O117" s="48">
        <v>0.0</v>
      </c>
      <c r="P117" s="48">
        <v>0.0</v>
      </c>
      <c r="Q117" s="48">
        <v>1.0</v>
      </c>
    </row>
    <row r="118" ht="15.75" customHeight="1">
      <c r="A118" s="49" t="s">
        <v>57</v>
      </c>
      <c r="B118" s="49">
        <v>253.0</v>
      </c>
      <c r="C118" s="49">
        <v>18.0</v>
      </c>
      <c r="D118" s="49">
        <v>14.2</v>
      </c>
      <c r="E118" s="82">
        <v>4.6</v>
      </c>
      <c r="F118" s="83">
        <v>2.0</v>
      </c>
      <c r="G118" s="49">
        <v>28.0</v>
      </c>
      <c r="H118" s="49">
        <v>135.0</v>
      </c>
      <c r="I118" s="49">
        <v>72.0</v>
      </c>
      <c r="J118" s="49">
        <v>15.0</v>
      </c>
      <c r="K118" s="49">
        <v>0.0</v>
      </c>
      <c r="L118" s="49">
        <v>0.0</v>
      </c>
      <c r="M118" s="49">
        <v>0.0</v>
      </c>
      <c r="N118" s="49">
        <v>0.0</v>
      </c>
      <c r="O118" s="49">
        <v>0.0</v>
      </c>
      <c r="P118" s="49">
        <v>0.0</v>
      </c>
      <c r="Q118" s="49">
        <v>1.0</v>
      </c>
    </row>
    <row r="119" ht="15.75" customHeight="1">
      <c r="A119" s="50" t="s">
        <v>58</v>
      </c>
      <c r="B119" s="50">
        <v>270.0</v>
      </c>
      <c r="C119" s="50">
        <v>18.1</v>
      </c>
      <c r="D119" s="50">
        <v>14.2</v>
      </c>
      <c r="E119" s="84">
        <v>4.6</v>
      </c>
      <c r="F119" s="85">
        <v>2.0</v>
      </c>
      <c r="G119" s="50">
        <v>28.0</v>
      </c>
      <c r="H119" s="50">
        <v>145.0</v>
      </c>
      <c r="I119" s="50">
        <v>76.0</v>
      </c>
      <c r="J119" s="50">
        <v>18.0</v>
      </c>
      <c r="K119" s="50">
        <v>0.0</v>
      </c>
      <c r="L119" s="50">
        <v>0.0</v>
      </c>
      <c r="M119" s="50">
        <v>0.0</v>
      </c>
      <c r="N119" s="50">
        <v>0.0</v>
      </c>
      <c r="O119" s="50">
        <v>0.0</v>
      </c>
      <c r="P119" s="50">
        <v>0.0</v>
      </c>
      <c r="Q119" s="50">
        <v>1.0</v>
      </c>
    </row>
    <row r="120" ht="15.75" customHeight="1">
      <c r="A120" s="51" t="s">
        <v>59</v>
      </c>
      <c r="B120" s="51">
        <v>275.0</v>
      </c>
      <c r="C120" s="51">
        <v>18.0</v>
      </c>
      <c r="D120" s="51">
        <v>14.2</v>
      </c>
      <c r="E120" s="86">
        <v>4.5</v>
      </c>
      <c r="F120" s="87">
        <v>2.0</v>
      </c>
      <c r="G120" s="51">
        <v>30.0</v>
      </c>
      <c r="H120" s="51">
        <v>146.0</v>
      </c>
      <c r="I120" s="51">
        <v>78.0</v>
      </c>
      <c r="J120" s="51">
        <v>18.0</v>
      </c>
      <c r="K120" s="51">
        <v>0.0</v>
      </c>
      <c r="L120" s="51">
        <v>0.0</v>
      </c>
      <c r="M120" s="51">
        <v>0.0</v>
      </c>
      <c r="N120" s="51">
        <v>0.0</v>
      </c>
      <c r="O120" s="51">
        <v>0.0</v>
      </c>
      <c r="P120" s="51">
        <v>0.0</v>
      </c>
      <c r="Q120" s="51">
        <v>1.0</v>
      </c>
    </row>
    <row r="121" ht="15.0" customHeight="1">
      <c r="A121" s="38">
        <f>+ClassSum1!A121</f>
        <v>44881</v>
      </c>
      <c r="B121" s="39"/>
      <c r="C121" s="38"/>
      <c r="D121" s="39"/>
      <c r="E121" s="38"/>
      <c r="F121" s="39"/>
      <c r="G121" s="38"/>
      <c r="H121" s="39"/>
      <c r="I121" s="38"/>
      <c r="J121" s="39"/>
      <c r="K121" s="38"/>
      <c r="L121" s="39"/>
      <c r="M121" s="38"/>
      <c r="N121" s="39"/>
      <c r="O121" s="38"/>
      <c r="P121" s="39"/>
      <c r="Q121" s="75"/>
    </row>
    <row r="122" ht="15.75" customHeight="1">
      <c r="A122" s="40" t="s">
        <v>32</v>
      </c>
      <c r="B122" s="41">
        <v>2.0</v>
      </c>
      <c r="C122" s="42" t="s">
        <v>60</v>
      </c>
      <c r="D122" s="42">
        <v>15.9</v>
      </c>
      <c r="E122" s="76">
        <v>2.3</v>
      </c>
      <c r="F122" s="77">
        <v>0.0</v>
      </c>
      <c r="G122" s="42">
        <v>0.0</v>
      </c>
      <c r="H122" s="42">
        <v>1.0</v>
      </c>
      <c r="I122" s="42">
        <v>1.0</v>
      </c>
      <c r="J122" s="42">
        <v>0.0</v>
      </c>
      <c r="K122" s="42">
        <v>0.0</v>
      </c>
      <c r="L122" s="42">
        <v>0.0</v>
      </c>
      <c r="M122" s="42">
        <v>0.0</v>
      </c>
      <c r="N122" s="42">
        <v>0.0</v>
      </c>
      <c r="O122" s="42">
        <v>0.0</v>
      </c>
      <c r="P122" s="42">
        <v>0.0</v>
      </c>
      <c r="Q122" s="42">
        <v>0.0</v>
      </c>
    </row>
    <row r="123" ht="15.75" customHeight="1">
      <c r="A123" s="43" t="s">
        <v>33</v>
      </c>
      <c r="B123" s="44">
        <v>1.0</v>
      </c>
      <c r="C123" s="45" t="s">
        <v>60</v>
      </c>
      <c r="D123" s="45">
        <v>13.1</v>
      </c>
      <c r="E123" s="78" t="s">
        <v>60</v>
      </c>
      <c r="F123" s="79">
        <v>0.0</v>
      </c>
      <c r="G123" s="45">
        <v>0.0</v>
      </c>
      <c r="H123" s="45">
        <v>1.0</v>
      </c>
      <c r="I123" s="45">
        <v>0.0</v>
      </c>
      <c r="J123" s="45">
        <v>0.0</v>
      </c>
      <c r="K123" s="45">
        <v>0.0</v>
      </c>
      <c r="L123" s="45">
        <v>0.0</v>
      </c>
      <c r="M123" s="45">
        <v>0.0</v>
      </c>
      <c r="N123" s="45">
        <v>0.0</v>
      </c>
      <c r="O123" s="45">
        <v>0.0</v>
      </c>
      <c r="P123" s="45">
        <v>0.0</v>
      </c>
      <c r="Q123" s="45">
        <v>0.0</v>
      </c>
    </row>
    <row r="124" ht="15.75" customHeight="1">
      <c r="A124" s="40" t="s">
        <v>34</v>
      </c>
      <c r="B124" s="41">
        <v>0.0</v>
      </c>
      <c r="C124" s="42" t="s">
        <v>60</v>
      </c>
      <c r="D124" s="42" t="s">
        <v>60</v>
      </c>
      <c r="E124" s="76" t="s">
        <v>60</v>
      </c>
      <c r="F124" s="77">
        <v>0.0</v>
      </c>
      <c r="G124" s="42">
        <v>0.0</v>
      </c>
      <c r="H124" s="42">
        <v>0.0</v>
      </c>
      <c r="I124" s="42">
        <v>0.0</v>
      </c>
      <c r="J124" s="42">
        <v>0.0</v>
      </c>
      <c r="K124" s="42">
        <v>0.0</v>
      </c>
      <c r="L124" s="42">
        <v>0.0</v>
      </c>
      <c r="M124" s="42">
        <v>0.0</v>
      </c>
      <c r="N124" s="42">
        <v>0.0</v>
      </c>
      <c r="O124" s="42">
        <v>0.0</v>
      </c>
      <c r="P124" s="42">
        <v>0.0</v>
      </c>
      <c r="Q124" s="42">
        <v>0.0</v>
      </c>
    </row>
    <row r="125" ht="15.75" customHeight="1">
      <c r="A125" s="43" t="s">
        <v>35</v>
      </c>
      <c r="B125" s="44">
        <v>0.0</v>
      </c>
      <c r="C125" s="45" t="s">
        <v>60</v>
      </c>
      <c r="D125" s="45" t="s">
        <v>60</v>
      </c>
      <c r="E125" s="78" t="s">
        <v>60</v>
      </c>
      <c r="F125" s="79">
        <v>0.0</v>
      </c>
      <c r="G125" s="45">
        <v>0.0</v>
      </c>
      <c r="H125" s="45">
        <v>0.0</v>
      </c>
      <c r="I125" s="45">
        <v>0.0</v>
      </c>
      <c r="J125" s="45">
        <v>0.0</v>
      </c>
      <c r="K125" s="45">
        <v>0.0</v>
      </c>
      <c r="L125" s="45">
        <v>0.0</v>
      </c>
      <c r="M125" s="45">
        <v>0.0</v>
      </c>
      <c r="N125" s="45">
        <v>0.0</v>
      </c>
      <c r="O125" s="45">
        <v>0.0</v>
      </c>
      <c r="P125" s="45">
        <v>0.0</v>
      </c>
      <c r="Q125" s="45">
        <v>0.0</v>
      </c>
    </row>
    <row r="126" ht="15.75" customHeight="1">
      <c r="A126" s="40" t="s">
        <v>36</v>
      </c>
      <c r="B126" s="41">
        <v>2.0</v>
      </c>
      <c r="C126" s="42" t="s">
        <v>60</v>
      </c>
      <c r="D126" s="42">
        <v>16.2</v>
      </c>
      <c r="E126" s="76">
        <v>5.7</v>
      </c>
      <c r="F126" s="77">
        <v>0.0</v>
      </c>
      <c r="G126" s="42">
        <v>0.0</v>
      </c>
      <c r="H126" s="42">
        <v>1.0</v>
      </c>
      <c r="I126" s="42">
        <v>0.0</v>
      </c>
      <c r="J126" s="42">
        <v>1.0</v>
      </c>
      <c r="K126" s="42">
        <v>0.0</v>
      </c>
      <c r="L126" s="42">
        <v>0.0</v>
      </c>
      <c r="M126" s="42">
        <v>0.0</v>
      </c>
      <c r="N126" s="42">
        <v>0.0</v>
      </c>
      <c r="O126" s="42">
        <v>0.0</v>
      </c>
      <c r="P126" s="42">
        <v>0.0</v>
      </c>
      <c r="Q126" s="42">
        <v>0.0</v>
      </c>
    </row>
    <row r="127" ht="15.75" customHeight="1">
      <c r="A127" s="43" t="s">
        <v>37</v>
      </c>
      <c r="B127" s="44">
        <v>0.0</v>
      </c>
      <c r="C127" s="45" t="s">
        <v>60</v>
      </c>
      <c r="D127" s="45" t="s">
        <v>60</v>
      </c>
      <c r="E127" s="78" t="s">
        <v>60</v>
      </c>
      <c r="F127" s="79">
        <v>0.0</v>
      </c>
      <c r="G127" s="45">
        <v>0.0</v>
      </c>
      <c r="H127" s="45">
        <v>0.0</v>
      </c>
      <c r="I127" s="45">
        <v>0.0</v>
      </c>
      <c r="J127" s="45">
        <v>0.0</v>
      </c>
      <c r="K127" s="45">
        <v>0.0</v>
      </c>
      <c r="L127" s="45">
        <v>0.0</v>
      </c>
      <c r="M127" s="45">
        <v>0.0</v>
      </c>
      <c r="N127" s="45">
        <v>0.0</v>
      </c>
      <c r="O127" s="45">
        <v>0.0</v>
      </c>
      <c r="P127" s="45">
        <v>0.0</v>
      </c>
      <c r="Q127" s="45">
        <v>0.0</v>
      </c>
    </row>
    <row r="128" ht="15.75" customHeight="1">
      <c r="A128" s="40" t="s">
        <v>38</v>
      </c>
      <c r="B128" s="41">
        <v>2.0</v>
      </c>
      <c r="C128" s="42" t="s">
        <v>60</v>
      </c>
      <c r="D128" s="42">
        <v>14.0</v>
      </c>
      <c r="E128" s="76">
        <v>1.2</v>
      </c>
      <c r="F128" s="77">
        <v>0.0</v>
      </c>
      <c r="G128" s="42">
        <v>0.0</v>
      </c>
      <c r="H128" s="42">
        <v>2.0</v>
      </c>
      <c r="I128" s="42">
        <v>0.0</v>
      </c>
      <c r="J128" s="42">
        <v>0.0</v>
      </c>
      <c r="K128" s="42">
        <v>0.0</v>
      </c>
      <c r="L128" s="42">
        <v>0.0</v>
      </c>
      <c r="M128" s="42">
        <v>0.0</v>
      </c>
      <c r="N128" s="42">
        <v>0.0</v>
      </c>
      <c r="O128" s="42">
        <v>0.0</v>
      </c>
      <c r="P128" s="42">
        <v>0.0</v>
      </c>
      <c r="Q128" s="42">
        <v>0.0</v>
      </c>
    </row>
    <row r="129" ht="15.75" customHeight="1">
      <c r="A129" s="43" t="s">
        <v>39</v>
      </c>
      <c r="B129" s="44">
        <v>15.0</v>
      </c>
      <c r="C129" s="45">
        <v>20.0</v>
      </c>
      <c r="D129" s="45">
        <v>15.7</v>
      </c>
      <c r="E129" s="78">
        <v>4.2</v>
      </c>
      <c r="F129" s="79">
        <v>0.0</v>
      </c>
      <c r="G129" s="45">
        <v>2.0</v>
      </c>
      <c r="H129" s="45">
        <v>3.0</v>
      </c>
      <c r="I129" s="45">
        <v>8.0</v>
      </c>
      <c r="J129" s="45">
        <v>2.0</v>
      </c>
      <c r="K129" s="45">
        <v>0.0</v>
      </c>
      <c r="L129" s="45">
        <v>0.0</v>
      </c>
      <c r="M129" s="45">
        <v>0.0</v>
      </c>
      <c r="N129" s="45">
        <v>0.0</v>
      </c>
      <c r="O129" s="45">
        <v>0.0</v>
      </c>
      <c r="P129" s="45">
        <v>0.0</v>
      </c>
      <c r="Q129" s="45">
        <v>0.0</v>
      </c>
    </row>
    <row r="130" ht="15.75" customHeight="1">
      <c r="A130" s="40" t="s">
        <v>40</v>
      </c>
      <c r="B130" s="41">
        <v>32.0</v>
      </c>
      <c r="C130" s="42">
        <v>16.2</v>
      </c>
      <c r="D130" s="42">
        <v>13.9</v>
      </c>
      <c r="E130" s="76">
        <v>3.2</v>
      </c>
      <c r="F130" s="77">
        <v>0.0</v>
      </c>
      <c r="G130" s="42">
        <v>2.0</v>
      </c>
      <c r="H130" s="42">
        <v>20.0</v>
      </c>
      <c r="I130" s="42">
        <v>9.0</v>
      </c>
      <c r="J130" s="42">
        <v>1.0</v>
      </c>
      <c r="K130" s="42">
        <v>0.0</v>
      </c>
      <c r="L130" s="42">
        <v>0.0</v>
      </c>
      <c r="M130" s="42">
        <v>0.0</v>
      </c>
      <c r="N130" s="42">
        <v>0.0</v>
      </c>
      <c r="O130" s="42">
        <v>0.0</v>
      </c>
      <c r="P130" s="42">
        <v>0.0</v>
      </c>
      <c r="Q130" s="42">
        <v>0.0</v>
      </c>
    </row>
    <row r="131" ht="15.75" customHeight="1">
      <c r="A131" s="43" t="s">
        <v>41</v>
      </c>
      <c r="B131" s="44">
        <v>22.0</v>
      </c>
      <c r="C131" s="45">
        <v>16.4</v>
      </c>
      <c r="D131" s="45">
        <v>13.7</v>
      </c>
      <c r="E131" s="78">
        <v>2.8</v>
      </c>
      <c r="F131" s="79">
        <v>0.0</v>
      </c>
      <c r="G131" s="45">
        <v>1.0</v>
      </c>
      <c r="H131" s="45">
        <v>14.0</v>
      </c>
      <c r="I131" s="45">
        <v>7.0</v>
      </c>
      <c r="J131" s="45">
        <v>0.0</v>
      </c>
      <c r="K131" s="45">
        <v>0.0</v>
      </c>
      <c r="L131" s="45">
        <v>0.0</v>
      </c>
      <c r="M131" s="45">
        <v>0.0</v>
      </c>
      <c r="N131" s="45">
        <v>0.0</v>
      </c>
      <c r="O131" s="45">
        <v>0.0</v>
      </c>
      <c r="P131" s="45">
        <v>0.0</v>
      </c>
      <c r="Q131" s="45">
        <v>0.0</v>
      </c>
    </row>
    <row r="132" ht="15.75" customHeight="1">
      <c r="A132" s="40" t="s">
        <v>42</v>
      </c>
      <c r="B132" s="41">
        <v>14.0</v>
      </c>
      <c r="C132" s="42">
        <v>17.3</v>
      </c>
      <c r="D132" s="42">
        <v>14.1</v>
      </c>
      <c r="E132" s="76">
        <v>2.6</v>
      </c>
      <c r="F132" s="77">
        <v>0.0</v>
      </c>
      <c r="G132" s="42">
        <v>0.0</v>
      </c>
      <c r="H132" s="42">
        <v>10.0</v>
      </c>
      <c r="I132" s="42">
        <v>4.0</v>
      </c>
      <c r="J132" s="42">
        <v>0.0</v>
      </c>
      <c r="K132" s="42">
        <v>0.0</v>
      </c>
      <c r="L132" s="42">
        <v>0.0</v>
      </c>
      <c r="M132" s="42">
        <v>0.0</v>
      </c>
      <c r="N132" s="42">
        <v>0.0</v>
      </c>
      <c r="O132" s="42">
        <v>0.0</v>
      </c>
      <c r="P132" s="42">
        <v>0.0</v>
      </c>
      <c r="Q132" s="42">
        <v>0.0</v>
      </c>
    </row>
    <row r="133" ht="15.75" customHeight="1">
      <c r="A133" s="43" t="s">
        <v>43</v>
      </c>
      <c r="B133" s="44">
        <v>15.0</v>
      </c>
      <c r="C133" s="45">
        <v>21.5</v>
      </c>
      <c r="D133" s="45">
        <v>16.0</v>
      </c>
      <c r="E133" s="78">
        <v>4.2</v>
      </c>
      <c r="F133" s="79">
        <v>0.0</v>
      </c>
      <c r="G133" s="45">
        <v>1.0</v>
      </c>
      <c r="H133" s="45">
        <v>6.0</v>
      </c>
      <c r="I133" s="45">
        <v>6.0</v>
      </c>
      <c r="J133" s="45">
        <v>2.0</v>
      </c>
      <c r="K133" s="45">
        <v>0.0</v>
      </c>
      <c r="L133" s="45">
        <v>0.0</v>
      </c>
      <c r="M133" s="45">
        <v>0.0</v>
      </c>
      <c r="N133" s="45">
        <v>0.0</v>
      </c>
      <c r="O133" s="45">
        <v>0.0</v>
      </c>
      <c r="P133" s="45">
        <v>0.0</v>
      </c>
      <c r="Q133" s="45">
        <v>0.0</v>
      </c>
    </row>
    <row r="134" ht="15.75" customHeight="1">
      <c r="A134" s="40" t="s">
        <v>44</v>
      </c>
      <c r="B134" s="41">
        <v>19.0</v>
      </c>
      <c r="C134" s="42">
        <v>14.8</v>
      </c>
      <c r="D134" s="42">
        <v>12.3</v>
      </c>
      <c r="E134" s="76">
        <v>2.7</v>
      </c>
      <c r="F134" s="77">
        <v>0.0</v>
      </c>
      <c r="G134" s="42">
        <v>4.0</v>
      </c>
      <c r="H134" s="42">
        <v>13.0</v>
      </c>
      <c r="I134" s="42">
        <v>2.0</v>
      </c>
      <c r="J134" s="42">
        <v>0.0</v>
      </c>
      <c r="K134" s="42">
        <v>0.0</v>
      </c>
      <c r="L134" s="42">
        <v>0.0</v>
      </c>
      <c r="M134" s="42">
        <v>0.0</v>
      </c>
      <c r="N134" s="42">
        <v>0.0</v>
      </c>
      <c r="O134" s="42">
        <v>0.0</v>
      </c>
      <c r="P134" s="42">
        <v>0.0</v>
      </c>
      <c r="Q134" s="42">
        <v>0.0</v>
      </c>
    </row>
    <row r="135" ht="15.75" customHeight="1">
      <c r="A135" s="43" t="s">
        <v>45</v>
      </c>
      <c r="B135" s="44">
        <v>15.0</v>
      </c>
      <c r="C135" s="45">
        <v>19.0</v>
      </c>
      <c r="D135" s="45">
        <v>14.5</v>
      </c>
      <c r="E135" s="78">
        <v>4.0</v>
      </c>
      <c r="F135" s="79">
        <v>0.0</v>
      </c>
      <c r="G135" s="45">
        <v>1.0</v>
      </c>
      <c r="H135" s="45">
        <v>6.0</v>
      </c>
      <c r="I135" s="45">
        <v>7.0</v>
      </c>
      <c r="J135" s="45">
        <v>1.0</v>
      </c>
      <c r="K135" s="45">
        <v>0.0</v>
      </c>
      <c r="L135" s="45">
        <v>0.0</v>
      </c>
      <c r="M135" s="45">
        <v>0.0</v>
      </c>
      <c r="N135" s="45">
        <v>0.0</v>
      </c>
      <c r="O135" s="45">
        <v>0.0</v>
      </c>
      <c r="P135" s="45">
        <v>0.0</v>
      </c>
      <c r="Q135" s="45">
        <v>0.0</v>
      </c>
    </row>
    <row r="136" ht="15.75" customHeight="1">
      <c r="A136" s="40" t="s">
        <v>46</v>
      </c>
      <c r="B136" s="41">
        <v>17.0</v>
      </c>
      <c r="C136" s="42">
        <v>19.1</v>
      </c>
      <c r="D136" s="42">
        <v>14.4</v>
      </c>
      <c r="E136" s="76">
        <v>4.3</v>
      </c>
      <c r="F136" s="77">
        <v>0.0</v>
      </c>
      <c r="G136" s="42">
        <v>2.0</v>
      </c>
      <c r="H136" s="42">
        <v>9.0</v>
      </c>
      <c r="I136" s="42">
        <v>5.0</v>
      </c>
      <c r="J136" s="42">
        <v>1.0</v>
      </c>
      <c r="K136" s="42">
        <v>0.0</v>
      </c>
      <c r="L136" s="42">
        <v>0.0</v>
      </c>
      <c r="M136" s="42">
        <v>0.0</v>
      </c>
      <c r="N136" s="42">
        <v>0.0</v>
      </c>
      <c r="O136" s="42">
        <v>0.0</v>
      </c>
      <c r="P136" s="42">
        <v>0.0</v>
      </c>
      <c r="Q136" s="42">
        <v>0.0</v>
      </c>
    </row>
    <row r="137" ht="15.75" customHeight="1">
      <c r="A137" s="43" t="s">
        <v>47</v>
      </c>
      <c r="B137" s="44">
        <v>15.0</v>
      </c>
      <c r="C137" s="45">
        <v>17.6</v>
      </c>
      <c r="D137" s="45">
        <v>13.4</v>
      </c>
      <c r="E137" s="78">
        <v>3.5</v>
      </c>
      <c r="F137" s="79">
        <v>0.0</v>
      </c>
      <c r="G137" s="45">
        <v>2.0</v>
      </c>
      <c r="H137" s="45">
        <v>10.0</v>
      </c>
      <c r="I137" s="45">
        <v>2.0</v>
      </c>
      <c r="J137" s="45">
        <v>1.0</v>
      </c>
      <c r="K137" s="45">
        <v>0.0</v>
      </c>
      <c r="L137" s="45">
        <v>0.0</v>
      </c>
      <c r="M137" s="45">
        <v>0.0</v>
      </c>
      <c r="N137" s="45">
        <v>0.0</v>
      </c>
      <c r="O137" s="45">
        <v>0.0</v>
      </c>
      <c r="P137" s="45">
        <v>0.0</v>
      </c>
      <c r="Q137" s="45">
        <v>0.0</v>
      </c>
    </row>
    <row r="138" ht="15.75" customHeight="1">
      <c r="A138" s="40" t="s">
        <v>48</v>
      </c>
      <c r="B138" s="41">
        <v>13.0</v>
      </c>
      <c r="C138" s="42">
        <v>20.4</v>
      </c>
      <c r="D138" s="42">
        <v>14.3</v>
      </c>
      <c r="E138" s="76">
        <v>5.4</v>
      </c>
      <c r="F138" s="77">
        <v>0.0</v>
      </c>
      <c r="G138" s="42">
        <v>1.0</v>
      </c>
      <c r="H138" s="42">
        <v>7.0</v>
      </c>
      <c r="I138" s="42">
        <v>3.0</v>
      </c>
      <c r="J138" s="42">
        <v>1.0</v>
      </c>
      <c r="K138" s="42">
        <v>1.0</v>
      </c>
      <c r="L138" s="42">
        <v>0.0</v>
      </c>
      <c r="M138" s="42">
        <v>0.0</v>
      </c>
      <c r="N138" s="42">
        <v>0.0</v>
      </c>
      <c r="O138" s="42">
        <v>0.0</v>
      </c>
      <c r="P138" s="42">
        <v>0.0</v>
      </c>
      <c r="Q138" s="42">
        <v>0.0</v>
      </c>
    </row>
    <row r="139" ht="15.75" customHeight="1">
      <c r="A139" s="43" t="s">
        <v>49</v>
      </c>
      <c r="B139" s="44">
        <v>11.0</v>
      </c>
      <c r="C139" s="45">
        <v>22.0</v>
      </c>
      <c r="D139" s="45">
        <v>14.6</v>
      </c>
      <c r="E139" s="78">
        <v>4.5</v>
      </c>
      <c r="F139" s="79">
        <v>0.0</v>
      </c>
      <c r="G139" s="45">
        <v>0.0</v>
      </c>
      <c r="H139" s="45">
        <v>8.0</v>
      </c>
      <c r="I139" s="45">
        <v>0.0</v>
      </c>
      <c r="J139" s="45">
        <v>3.0</v>
      </c>
      <c r="K139" s="45">
        <v>0.0</v>
      </c>
      <c r="L139" s="45">
        <v>0.0</v>
      </c>
      <c r="M139" s="45">
        <v>0.0</v>
      </c>
      <c r="N139" s="45">
        <v>0.0</v>
      </c>
      <c r="O139" s="45">
        <v>0.0</v>
      </c>
      <c r="P139" s="45">
        <v>0.0</v>
      </c>
      <c r="Q139" s="45">
        <v>0.0</v>
      </c>
    </row>
    <row r="140" ht="15.75" customHeight="1">
      <c r="A140" s="40" t="s">
        <v>50</v>
      </c>
      <c r="B140" s="41">
        <v>18.0</v>
      </c>
      <c r="C140" s="42">
        <v>18.3</v>
      </c>
      <c r="D140" s="42">
        <v>14.9</v>
      </c>
      <c r="E140" s="76">
        <v>3.0</v>
      </c>
      <c r="F140" s="77">
        <v>0.0</v>
      </c>
      <c r="G140" s="42">
        <v>0.0</v>
      </c>
      <c r="H140" s="42">
        <v>8.0</v>
      </c>
      <c r="I140" s="42">
        <v>9.0</v>
      </c>
      <c r="J140" s="42">
        <v>1.0</v>
      </c>
      <c r="K140" s="42">
        <v>0.0</v>
      </c>
      <c r="L140" s="42">
        <v>0.0</v>
      </c>
      <c r="M140" s="42">
        <v>0.0</v>
      </c>
      <c r="N140" s="42">
        <v>0.0</v>
      </c>
      <c r="O140" s="42">
        <v>0.0</v>
      </c>
      <c r="P140" s="42">
        <v>0.0</v>
      </c>
      <c r="Q140" s="42">
        <v>0.0</v>
      </c>
    </row>
    <row r="141" ht="15.75" customHeight="1">
      <c r="A141" s="43" t="s">
        <v>51</v>
      </c>
      <c r="B141" s="44">
        <v>19.0</v>
      </c>
      <c r="C141" s="45">
        <v>17.5</v>
      </c>
      <c r="D141" s="45">
        <v>13.7</v>
      </c>
      <c r="E141" s="78">
        <v>4.5</v>
      </c>
      <c r="F141" s="79">
        <v>0.0</v>
      </c>
      <c r="G141" s="45">
        <v>3.0</v>
      </c>
      <c r="H141" s="45">
        <v>8.0</v>
      </c>
      <c r="I141" s="45">
        <v>7.0</v>
      </c>
      <c r="J141" s="45">
        <v>0.0</v>
      </c>
      <c r="K141" s="45">
        <v>1.0</v>
      </c>
      <c r="L141" s="45">
        <v>0.0</v>
      </c>
      <c r="M141" s="45">
        <v>0.0</v>
      </c>
      <c r="N141" s="45">
        <v>0.0</v>
      </c>
      <c r="O141" s="45">
        <v>0.0</v>
      </c>
      <c r="P141" s="45">
        <v>0.0</v>
      </c>
      <c r="Q141" s="45">
        <v>0.0</v>
      </c>
    </row>
    <row r="142" ht="15.75" customHeight="1">
      <c r="A142" s="40" t="s">
        <v>52</v>
      </c>
      <c r="B142" s="41">
        <v>10.0</v>
      </c>
      <c r="C142" s="42" t="s">
        <v>60</v>
      </c>
      <c r="D142" s="42">
        <v>13.6</v>
      </c>
      <c r="E142" s="76">
        <v>3.7</v>
      </c>
      <c r="F142" s="77">
        <v>0.0</v>
      </c>
      <c r="G142" s="42">
        <v>1.0</v>
      </c>
      <c r="H142" s="42">
        <v>6.0</v>
      </c>
      <c r="I142" s="42">
        <v>2.0</v>
      </c>
      <c r="J142" s="42">
        <v>1.0</v>
      </c>
      <c r="K142" s="42">
        <v>0.0</v>
      </c>
      <c r="L142" s="42">
        <v>0.0</v>
      </c>
      <c r="M142" s="42">
        <v>0.0</v>
      </c>
      <c r="N142" s="42">
        <v>0.0</v>
      </c>
      <c r="O142" s="42">
        <v>0.0</v>
      </c>
      <c r="P142" s="42">
        <v>0.0</v>
      </c>
      <c r="Q142" s="42">
        <v>0.0</v>
      </c>
    </row>
    <row r="143" ht="15.75" customHeight="1">
      <c r="A143" s="43" t="s">
        <v>53</v>
      </c>
      <c r="B143" s="44">
        <v>13.0</v>
      </c>
      <c r="C143" s="45">
        <v>19.3</v>
      </c>
      <c r="D143" s="45">
        <v>15.2</v>
      </c>
      <c r="E143" s="78">
        <v>2.9</v>
      </c>
      <c r="F143" s="79">
        <v>0.0</v>
      </c>
      <c r="G143" s="45">
        <v>0.0</v>
      </c>
      <c r="H143" s="45">
        <v>6.0</v>
      </c>
      <c r="I143" s="45">
        <v>6.0</v>
      </c>
      <c r="J143" s="45">
        <v>1.0</v>
      </c>
      <c r="K143" s="45">
        <v>0.0</v>
      </c>
      <c r="L143" s="45">
        <v>0.0</v>
      </c>
      <c r="M143" s="45">
        <v>0.0</v>
      </c>
      <c r="N143" s="45">
        <v>0.0</v>
      </c>
      <c r="O143" s="45">
        <v>0.0</v>
      </c>
      <c r="P143" s="45">
        <v>0.0</v>
      </c>
      <c r="Q143" s="45">
        <v>0.0</v>
      </c>
    </row>
    <row r="144" ht="15.75" customHeight="1">
      <c r="A144" s="40" t="s">
        <v>54</v>
      </c>
      <c r="B144" s="41">
        <v>8.0</v>
      </c>
      <c r="C144" s="42" t="s">
        <v>60</v>
      </c>
      <c r="D144" s="42">
        <v>13.5</v>
      </c>
      <c r="E144" s="76">
        <v>4.4</v>
      </c>
      <c r="F144" s="77">
        <v>0.0</v>
      </c>
      <c r="G144" s="42">
        <v>0.0</v>
      </c>
      <c r="H144" s="42">
        <v>7.0</v>
      </c>
      <c r="I144" s="42">
        <v>0.0</v>
      </c>
      <c r="J144" s="42">
        <v>1.0</v>
      </c>
      <c r="K144" s="42">
        <v>0.0</v>
      </c>
      <c r="L144" s="42">
        <v>0.0</v>
      </c>
      <c r="M144" s="42">
        <v>0.0</v>
      </c>
      <c r="N144" s="42">
        <v>0.0</v>
      </c>
      <c r="O144" s="42">
        <v>0.0</v>
      </c>
      <c r="P144" s="42">
        <v>0.0</v>
      </c>
      <c r="Q144" s="42">
        <v>0.0</v>
      </c>
    </row>
    <row r="145" ht="15.75" customHeight="1">
      <c r="A145" s="43" t="s">
        <v>55</v>
      </c>
      <c r="B145" s="44">
        <v>6.0</v>
      </c>
      <c r="C145" s="45" t="s">
        <v>60</v>
      </c>
      <c r="D145" s="45">
        <v>12.5</v>
      </c>
      <c r="E145" s="78">
        <v>2.2</v>
      </c>
      <c r="F145" s="79">
        <v>0.0</v>
      </c>
      <c r="G145" s="45">
        <v>1.0</v>
      </c>
      <c r="H145" s="45">
        <v>5.0</v>
      </c>
      <c r="I145" s="45">
        <v>0.0</v>
      </c>
      <c r="J145" s="45">
        <v>0.0</v>
      </c>
      <c r="K145" s="45">
        <v>0.0</v>
      </c>
      <c r="L145" s="45">
        <v>0.0</v>
      </c>
      <c r="M145" s="45">
        <v>0.0</v>
      </c>
      <c r="N145" s="45">
        <v>0.0</v>
      </c>
      <c r="O145" s="45">
        <v>0.0</v>
      </c>
      <c r="P145" s="45">
        <v>0.0</v>
      </c>
      <c r="Q145" s="45">
        <v>0.0</v>
      </c>
    </row>
    <row r="146" ht="15.75" customHeight="1">
      <c r="A146" s="48" t="s">
        <v>56</v>
      </c>
      <c r="B146" s="48">
        <v>206.0</v>
      </c>
      <c r="C146" s="48">
        <v>18.0</v>
      </c>
      <c r="D146" s="48">
        <v>14.2</v>
      </c>
      <c r="E146" s="80">
        <v>3.7</v>
      </c>
      <c r="F146" s="81">
        <v>0.0</v>
      </c>
      <c r="G146" s="48">
        <v>16.0</v>
      </c>
      <c r="H146" s="48">
        <v>114.0</v>
      </c>
      <c r="I146" s="48">
        <v>62.0</v>
      </c>
      <c r="J146" s="48">
        <v>13.0</v>
      </c>
      <c r="K146" s="48">
        <v>1.0</v>
      </c>
      <c r="L146" s="48">
        <v>0.0</v>
      </c>
      <c r="M146" s="48">
        <v>0.0</v>
      </c>
      <c r="N146" s="48">
        <v>0.0</v>
      </c>
      <c r="O146" s="48">
        <v>0.0</v>
      </c>
      <c r="P146" s="48">
        <v>0.0</v>
      </c>
      <c r="Q146" s="48">
        <v>0.0</v>
      </c>
    </row>
    <row r="147" ht="15.75" customHeight="1">
      <c r="A147" s="49" t="s">
        <v>57</v>
      </c>
      <c r="B147" s="49">
        <v>250.0</v>
      </c>
      <c r="C147" s="49">
        <v>17.8</v>
      </c>
      <c r="D147" s="49">
        <v>14.2</v>
      </c>
      <c r="E147" s="82">
        <v>3.7</v>
      </c>
      <c r="F147" s="83">
        <v>0.0</v>
      </c>
      <c r="G147" s="49">
        <v>20.0</v>
      </c>
      <c r="H147" s="49">
        <v>136.0</v>
      </c>
      <c r="I147" s="49">
        <v>77.0</v>
      </c>
      <c r="J147" s="49">
        <v>15.0</v>
      </c>
      <c r="K147" s="49">
        <v>2.0</v>
      </c>
      <c r="L147" s="49">
        <v>0.0</v>
      </c>
      <c r="M147" s="49">
        <v>0.0</v>
      </c>
      <c r="N147" s="49">
        <v>0.0</v>
      </c>
      <c r="O147" s="49">
        <v>0.0</v>
      </c>
      <c r="P147" s="49">
        <v>0.0</v>
      </c>
      <c r="Q147" s="49">
        <v>0.0</v>
      </c>
    </row>
    <row r="148" ht="15.75" customHeight="1">
      <c r="A148" s="50" t="s">
        <v>58</v>
      </c>
      <c r="B148" s="50">
        <v>264.0</v>
      </c>
      <c r="C148" s="50">
        <v>17.6</v>
      </c>
      <c r="D148" s="50">
        <v>14.1</v>
      </c>
      <c r="E148" s="84">
        <v>3.7</v>
      </c>
      <c r="F148" s="85">
        <v>0.0</v>
      </c>
      <c r="G148" s="50">
        <v>21.0</v>
      </c>
      <c r="H148" s="50">
        <v>148.0</v>
      </c>
      <c r="I148" s="50">
        <v>77.0</v>
      </c>
      <c r="J148" s="50">
        <v>16.0</v>
      </c>
      <c r="K148" s="50">
        <v>2.0</v>
      </c>
      <c r="L148" s="50">
        <v>0.0</v>
      </c>
      <c r="M148" s="50">
        <v>0.0</v>
      </c>
      <c r="N148" s="50">
        <v>0.0</v>
      </c>
      <c r="O148" s="50">
        <v>0.0</v>
      </c>
      <c r="P148" s="50">
        <v>0.0</v>
      </c>
      <c r="Q148" s="50">
        <v>0.0</v>
      </c>
    </row>
    <row r="149" ht="15.75" customHeight="1">
      <c r="A149" s="51" t="s">
        <v>59</v>
      </c>
      <c r="B149" s="51">
        <v>269.0</v>
      </c>
      <c r="C149" s="51">
        <v>17.7</v>
      </c>
      <c r="D149" s="51">
        <v>14.2</v>
      </c>
      <c r="E149" s="86">
        <v>3.7</v>
      </c>
      <c r="F149" s="87">
        <v>0.0</v>
      </c>
      <c r="G149" s="51">
        <v>21.0</v>
      </c>
      <c r="H149" s="51">
        <v>151.0</v>
      </c>
      <c r="I149" s="51">
        <v>78.0</v>
      </c>
      <c r="J149" s="51">
        <v>17.0</v>
      </c>
      <c r="K149" s="51">
        <v>2.0</v>
      </c>
      <c r="L149" s="51">
        <v>0.0</v>
      </c>
      <c r="M149" s="51">
        <v>0.0</v>
      </c>
      <c r="N149" s="51">
        <v>0.0</v>
      </c>
      <c r="O149" s="51">
        <v>0.0</v>
      </c>
      <c r="P149" s="51">
        <v>0.0</v>
      </c>
      <c r="Q149" s="51">
        <v>0.0</v>
      </c>
    </row>
    <row r="150" ht="15.0" customHeight="1">
      <c r="A150" s="38">
        <f>+ClassSum1!A150</f>
        <v>44882</v>
      </c>
      <c r="B150" s="39"/>
      <c r="C150" s="38"/>
      <c r="D150" s="39"/>
      <c r="E150" s="38"/>
      <c r="F150" s="39"/>
      <c r="G150" s="38"/>
      <c r="H150" s="39"/>
      <c r="I150" s="38"/>
      <c r="J150" s="39"/>
      <c r="K150" s="38"/>
      <c r="L150" s="39"/>
      <c r="M150" s="38"/>
      <c r="N150" s="39"/>
      <c r="O150" s="38"/>
      <c r="P150" s="39"/>
      <c r="Q150" s="75"/>
    </row>
    <row r="151" ht="15.75" customHeight="1">
      <c r="A151" s="40" t="s">
        <v>32</v>
      </c>
      <c r="B151" s="41">
        <v>1.0</v>
      </c>
      <c r="C151" s="42" t="s">
        <v>60</v>
      </c>
      <c r="D151" s="42">
        <v>2.2</v>
      </c>
      <c r="E151" s="76" t="s">
        <v>60</v>
      </c>
      <c r="F151" s="77">
        <v>1.0</v>
      </c>
      <c r="G151" s="42">
        <v>0.0</v>
      </c>
      <c r="H151" s="42">
        <v>0.0</v>
      </c>
      <c r="I151" s="42">
        <v>0.0</v>
      </c>
      <c r="J151" s="42">
        <v>0.0</v>
      </c>
      <c r="K151" s="42">
        <v>0.0</v>
      </c>
      <c r="L151" s="42">
        <v>0.0</v>
      </c>
      <c r="M151" s="42">
        <v>0.0</v>
      </c>
      <c r="N151" s="42">
        <v>0.0</v>
      </c>
      <c r="O151" s="42">
        <v>0.0</v>
      </c>
      <c r="P151" s="42">
        <v>0.0</v>
      </c>
      <c r="Q151" s="42">
        <v>0.0</v>
      </c>
    </row>
    <row r="152" ht="15.75" customHeight="1">
      <c r="A152" s="43" t="s">
        <v>33</v>
      </c>
      <c r="B152" s="44">
        <v>1.0</v>
      </c>
      <c r="C152" s="45" t="s">
        <v>60</v>
      </c>
      <c r="D152" s="45">
        <v>14.9</v>
      </c>
      <c r="E152" s="78" t="s">
        <v>60</v>
      </c>
      <c r="F152" s="79">
        <v>0.0</v>
      </c>
      <c r="G152" s="45">
        <v>0.0</v>
      </c>
      <c r="H152" s="45">
        <v>1.0</v>
      </c>
      <c r="I152" s="45">
        <v>0.0</v>
      </c>
      <c r="J152" s="45">
        <v>0.0</v>
      </c>
      <c r="K152" s="45">
        <v>0.0</v>
      </c>
      <c r="L152" s="45">
        <v>0.0</v>
      </c>
      <c r="M152" s="45">
        <v>0.0</v>
      </c>
      <c r="N152" s="45">
        <v>0.0</v>
      </c>
      <c r="O152" s="45">
        <v>0.0</v>
      </c>
      <c r="P152" s="45">
        <v>0.0</v>
      </c>
      <c r="Q152" s="45">
        <v>0.0</v>
      </c>
    </row>
    <row r="153" ht="15.75" customHeight="1">
      <c r="A153" s="40" t="s">
        <v>34</v>
      </c>
      <c r="B153" s="41">
        <v>1.0</v>
      </c>
      <c r="C153" s="42" t="s">
        <v>60</v>
      </c>
      <c r="D153" s="42">
        <v>18.5</v>
      </c>
      <c r="E153" s="76" t="s">
        <v>60</v>
      </c>
      <c r="F153" s="77">
        <v>0.0</v>
      </c>
      <c r="G153" s="42">
        <v>0.0</v>
      </c>
      <c r="H153" s="42">
        <v>0.0</v>
      </c>
      <c r="I153" s="42">
        <v>1.0</v>
      </c>
      <c r="J153" s="42">
        <v>0.0</v>
      </c>
      <c r="K153" s="42">
        <v>0.0</v>
      </c>
      <c r="L153" s="42">
        <v>0.0</v>
      </c>
      <c r="M153" s="42">
        <v>0.0</v>
      </c>
      <c r="N153" s="42">
        <v>0.0</v>
      </c>
      <c r="O153" s="42">
        <v>0.0</v>
      </c>
      <c r="P153" s="42">
        <v>0.0</v>
      </c>
      <c r="Q153" s="42">
        <v>0.0</v>
      </c>
    </row>
    <row r="154" ht="15.75" customHeight="1">
      <c r="A154" s="43" t="s">
        <v>35</v>
      </c>
      <c r="B154" s="44">
        <v>0.0</v>
      </c>
      <c r="C154" s="45" t="s">
        <v>60</v>
      </c>
      <c r="D154" s="45" t="s">
        <v>60</v>
      </c>
      <c r="E154" s="78" t="s">
        <v>60</v>
      </c>
      <c r="F154" s="79">
        <v>0.0</v>
      </c>
      <c r="G154" s="45">
        <v>0.0</v>
      </c>
      <c r="H154" s="45">
        <v>0.0</v>
      </c>
      <c r="I154" s="45">
        <v>0.0</v>
      </c>
      <c r="J154" s="45">
        <v>0.0</v>
      </c>
      <c r="K154" s="45">
        <v>0.0</v>
      </c>
      <c r="L154" s="45">
        <v>0.0</v>
      </c>
      <c r="M154" s="45">
        <v>0.0</v>
      </c>
      <c r="N154" s="45">
        <v>0.0</v>
      </c>
      <c r="O154" s="45">
        <v>0.0</v>
      </c>
      <c r="P154" s="45">
        <v>0.0</v>
      </c>
      <c r="Q154" s="45">
        <v>0.0</v>
      </c>
    </row>
    <row r="155" ht="15.75" customHeight="1">
      <c r="A155" s="40" t="s">
        <v>36</v>
      </c>
      <c r="B155" s="41">
        <v>1.0</v>
      </c>
      <c r="C155" s="42" t="s">
        <v>60</v>
      </c>
      <c r="D155" s="42">
        <v>22.2</v>
      </c>
      <c r="E155" s="76" t="s">
        <v>60</v>
      </c>
      <c r="F155" s="77">
        <v>0.0</v>
      </c>
      <c r="G155" s="42">
        <v>0.0</v>
      </c>
      <c r="H155" s="42">
        <v>0.0</v>
      </c>
      <c r="I155" s="42">
        <v>0.0</v>
      </c>
      <c r="J155" s="42">
        <v>1.0</v>
      </c>
      <c r="K155" s="42">
        <v>0.0</v>
      </c>
      <c r="L155" s="42">
        <v>0.0</v>
      </c>
      <c r="M155" s="42">
        <v>0.0</v>
      </c>
      <c r="N155" s="42">
        <v>0.0</v>
      </c>
      <c r="O155" s="42">
        <v>0.0</v>
      </c>
      <c r="P155" s="42">
        <v>0.0</v>
      </c>
      <c r="Q155" s="42">
        <v>0.0</v>
      </c>
    </row>
    <row r="156" ht="15.75" customHeight="1">
      <c r="A156" s="43" t="s">
        <v>37</v>
      </c>
      <c r="B156" s="44">
        <v>1.0</v>
      </c>
      <c r="C156" s="45" t="s">
        <v>60</v>
      </c>
      <c r="D156" s="45">
        <v>10.4</v>
      </c>
      <c r="E156" s="78" t="s">
        <v>60</v>
      </c>
      <c r="F156" s="79">
        <v>0.0</v>
      </c>
      <c r="G156" s="45">
        <v>0.0</v>
      </c>
      <c r="H156" s="45">
        <v>1.0</v>
      </c>
      <c r="I156" s="45">
        <v>0.0</v>
      </c>
      <c r="J156" s="45">
        <v>0.0</v>
      </c>
      <c r="K156" s="45">
        <v>0.0</v>
      </c>
      <c r="L156" s="45">
        <v>0.0</v>
      </c>
      <c r="M156" s="45">
        <v>0.0</v>
      </c>
      <c r="N156" s="45">
        <v>0.0</v>
      </c>
      <c r="O156" s="45">
        <v>0.0</v>
      </c>
      <c r="P156" s="45">
        <v>0.0</v>
      </c>
      <c r="Q156" s="45">
        <v>0.0</v>
      </c>
    </row>
    <row r="157" ht="15.75" customHeight="1">
      <c r="A157" s="40" t="s">
        <v>38</v>
      </c>
      <c r="B157" s="41">
        <v>3.0</v>
      </c>
      <c r="C157" s="42" t="s">
        <v>60</v>
      </c>
      <c r="D157" s="42">
        <v>12.7</v>
      </c>
      <c r="E157" s="76">
        <v>0.5</v>
      </c>
      <c r="F157" s="77">
        <v>0.0</v>
      </c>
      <c r="G157" s="42">
        <v>0.0</v>
      </c>
      <c r="H157" s="42">
        <v>3.0</v>
      </c>
      <c r="I157" s="42">
        <v>0.0</v>
      </c>
      <c r="J157" s="42">
        <v>0.0</v>
      </c>
      <c r="K157" s="42">
        <v>0.0</v>
      </c>
      <c r="L157" s="42">
        <v>0.0</v>
      </c>
      <c r="M157" s="42">
        <v>0.0</v>
      </c>
      <c r="N157" s="42">
        <v>0.0</v>
      </c>
      <c r="O157" s="42">
        <v>0.0</v>
      </c>
      <c r="P157" s="42">
        <v>0.0</v>
      </c>
      <c r="Q157" s="42">
        <v>0.0</v>
      </c>
    </row>
    <row r="158" ht="15.75" customHeight="1">
      <c r="A158" s="43" t="s">
        <v>39</v>
      </c>
      <c r="B158" s="44">
        <v>13.0</v>
      </c>
      <c r="C158" s="45">
        <v>21.1</v>
      </c>
      <c r="D158" s="45">
        <v>16.3</v>
      </c>
      <c r="E158" s="78">
        <v>4.2</v>
      </c>
      <c r="F158" s="79">
        <v>1.0</v>
      </c>
      <c r="G158" s="45">
        <v>0.0</v>
      </c>
      <c r="H158" s="45">
        <v>2.0</v>
      </c>
      <c r="I158" s="45">
        <v>8.0</v>
      </c>
      <c r="J158" s="45">
        <v>2.0</v>
      </c>
      <c r="K158" s="45">
        <v>0.0</v>
      </c>
      <c r="L158" s="45">
        <v>0.0</v>
      </c>
      <c r="M158" s="45">
        <v>0.0</v>
      </c>
      <c r="N158" s="45">
        <v>0.0</v>
      </c>
      <c r="O158" s="45">
        <v>0.0</v>
      </c>
      <c r="P158" s="45">
        <v>0.0</v>
      </c>
      <c r="Q158" s="45">
        <v>0.0</v>
      </c>
    </row>
    <row r="159" ht="15.75" customHeight="1">
      <c r="A159" s="40" t="s">
        <v>40</v>
      </c>
      <c r="B159" s="41">
        <v>28.0</v>
      </c>
      <c r="C159" s="42">
        <v>15.4</v>
      </c>
      <c r="D159" s="42">
        <v>13.3</v>
      </c>
      <c r="E159" s="76">
        <v>1.9</v>
      </c>
      <c r="F159" s="77">
        <v>0.0</v>
      </c>
      <c r="G159" s="42">
        <v>1.0</v>
      </c>
      <c r="H159" s="42">
        <v>22.0</v>
      </c>
      <c r="I159" s="42">
        <v>5.0</v>
      </c>
      <c r="J159" s="42">
        <v>0.0</v>
      </c>
      <c r="K159" s="42">
        <v>0.0</v>
      </c>
      <c r="L159" s="42">
        <v>0.0</v>
      </c>
      <c r="M159" s="42">
        <v>0.0</v>
      </c>
      <c r="N159" s="42">
        <v>0.0</v>
      </c>
      <c r="O159" s="42">
        <v>0.0</v>
      </c>
      <c r="P159" s="42">
        <v>0.0</v>
      </c>
      <c r="Q159" s="42">
        <v>0.0</v>
      </c>
    </row>
    <row r="160" ht="15.75" customHeight="1">
      <c r="A160" s="43" t="s">
        <v>41</v>
      </c>
      <c r="B160" s="44">
        <v>18.0</v>
      </c>
      <c r="C160" s="45">
        <v>19.1</v>
      </c>
      <c r="D160" s="45">
        <v>14.4</v>
      </c>
      <c r="E160" s="78">
        <v>3.8</v>
      </c>
      <c r="F160" s="79">
        <v>0.0</v>
      </c>
      <c r="G160" s="45">
        <v>2.0</v>
      </c>
      <c r="H160" s="45">
        <v>9.0</v>
      </c>
      <c r="I160" s="45">
        <v>5.0</v>
      </c>
      <c r="J160" s="45">
        <v>2.0</v>
      </c>
      <c r="K160" s="45">
        <v>0.0</v>
      </c>
      <c r="L160" s="45">
        <v>0.0</v>
      </c>
      <c r="M160" s="45">
        <v>0.0</v>
      </c>
      <c r="N160" s="45">
        <v>0.0</v>
      </c>
      <c r="O160" s="45">
        <v>0.0</v>
      </c>
      <c r="P160" s="45">
        <v>0.0</v>
      </c>
      <c r="Q160" s="45">
        <v>0.0</v>
      </c>
    </row>
    <row r="161" ht="15.75" customHeight="1">
      <c r="A161" s="40" t="s">
        <v>42</v>
      </c>
      <c r="B161" s="41">
        <v>18.0</v>
      </c>
      <c r="C161" s="42">
        <v>21.6</v>
      </c>
      <c r="D161" s="42">
        <v>15.7</v>
      </c>
      <c r="E161" s="76">
        <v>5.1</v>
      </c>
      <c r="F161" s="77">
        <v>0.0</v>
      </c>
      <c r="G161" s="42">
        <v>2.0</v>
      </c>
      <c r="H161" s="42">
        <v>6.0</v>
      </c>
      <c r="I161" s="42">
        <v>6.0</v>
      </c>
      <c r="J161" s="42">
        <v>4.0</v>
      </c>
      <c r="K161" s="42">
        <v>0.0</v>
      </c>
      <c r="L161" s="42">
        <v>0.0</v>
      </c>
      <c r="M161" s="42">
        <v>0.0</v>
      </c>
      <c r="N161" s="42">
        <v>0.0</v>
      </c>
      <c r="O161" s="42">
        <v>0.0</v>
      </c>
      <c r="P161" s="42">
        <v>0.0</v>
      </c>
      <c r="Q161" s="42">
        <v>0.0</v>
      </c>
    </row>
    <row r="162" ht="15.75" customHeight="1">
      <c r="A162" s="43" t="s">
        <v>43</v>
      </c>
      <c r="B162" s="44">
        <v>16.0</v>
      </c>
      <c r="C162" s="45">
        <v>20.2</v>
      </c>
      <c r="D162" s="45">
        <v>14.8</v>
      </c>
      <c r="E162" s="78">
        <v>3.6</v>
      </c>
      <c r="F162" s="79">
        <v>0.0</v>
      </c>
      <c r="G162" s="45">
        <v>1.0</v>
      </c>
      <c r="H162" s="45">
        <v>8.0</v>
      </c>
      <c r="I162" s="45">
        <v>5.0</v>
      </c>
      <c r="J162" s="45">
        <v>2.0</v>
      </c>
      <c r="K162" s="45">
        <v>0.0</v>
      </c>
      <c r="L162" s="45">
        <v>0.0</v>
      </c>
      <c r="M162" s="45">
        <v>0.0</v>
      </c>
      <c r="N162" s="45">
        <v>0.0</v>
      </c>
      <c r="O162" s="45">
        <v>0.0</v>
      </c>
      <c r="P162" s="45">
        <v>0.0</v>
      </c>
      <c r="Q162" s="45">
        <v>0.0</v>
      </c>
    </row>
    <row r="163" ht="15.75" customHeight="1">
      <c r="A163" s="40" t="s">
        <v>44</v>
      </c>
      <c r="B163" s="41">
        <v>16.0</v>
      </c>
      <c r="C163" s="42">
        <v>21.0</v>
      </c>
      <c r="D163" s="42">
        <v>14.8</v>
      </c>
      <c r="E163" s="76">
        <v>4.0</v>
      </c>
      <c r="F163" s="77">
        <v>0.0</v>
      </c>
      <c r="G163" s="42">
        <v>2.0</v>
      </c>
      <c r="H163" s="42">
        <v>7.0</v>
      </c>
      <c r="I163" s="42">
        <v>4.0</v>
      </c>
      <c r="J163" s="42">
        <v>3.0</v>
      </c>
      <c r="K163" s="42">
        <v>0.0</v>
      </c>
      <c r="L163" s="42">
        <v>0.0</v>
      </c>
      <c r="M163" s="42">
        <v>0.0</v>
      </c>
      <c r="N163" s="42">
        <v>0.0</v>
      </c>
      <c r="O163" s="42">
        <v>0.0</v>
      </c>
      <c r="P163" s="42">
        <v>0.0</v>
      </c>
      <c r="Q163" s="42">
        <v>0.0</v>
      </c>
    </row>
    <row r="164" ht="15.75" customHeight="1">
      <c r="A164" s="43" t="s">
        <v>45</v>
      </c>
      <c r="B164" s="44">
        <v>16.0</v>
      </c>
      <c r="C164" s="45">
        <v>18.3</v>
      </c>
      <c r="D164" s="45">
        <v>13.9</v>
      </c>
      <c r="E164" s="78">
        <v>4.2</v>
      </c>
      <c r="F164" s="79">
        <v>0.0</v>
      </c>
      <c r="G164" s="45">
        <v>4.0</v>
      </c>
      <c r="H164" s="45">
        <v>7.0</v>
      </c>
      <c r="I164" s="45">
        <v>4.0</v>
      </c>
      <c r="J164" s="45">
        <v>1.0</v>
      </c>
      <c r="K164" s="45">
        <v>0.0</v>
      </c>
      <c r="L164" s="45">
        <v>0.0</v>
      </c>
      <c r="M164" s="45">
        <v>0.0</v>
      </c>
      <c r="N164" s="45">
        <v>0.0</v>
      </c>
      <c r="O164" s="45">
        <v>0.0</v>
      </c>
      <c r="P164" s="45">
        <v>0.0</v>
      </c>
      <c r="Q164" s="45">
        <v>0.0</v>
      </c>
    </row>
    <row r="165" ht="15.75" customHeight="1">
      <c r="A165" s="40" t="s">
        <v>46</v>
      </c>
      <c r="B165" s="41">
        <v>18.0</v>
      </c>
      <c r="C165" s="42">
        <v>20.3</v>
      </c>
      <c r="D165" s="42">
        <v>16.0</v>
      </c>
      <c r="E165" s="76">
        <v>4.3</v>
      </c>
      <c r="F165" s="77">
        <v>0.0</v>
      </c>
      <c r="G165" s="42">
        <v>1.0</v>
      </c>
      <c r="H165" s="42">
        <v>7.0</v>
      </c>
      <c r="I165" s="42">
        <v>7.0</v>
      </c>
      <c r="J165" s="42">
        <v>2.0</v>
      </c>
      <c r="K165" s="42">
        <v>1.0</v>
      </c>
      <c r="L165" s="42">
        <v>0.0</v>
      </c>
      <c r="M165" s="42">
        <v>0.0</v>
      </c>
      <c r="N165" s="42">
        <v>0.0</v>
      </c>
      <c r="O165" s="42">
        <v>0.0</v>
      </c>
      <c r="P165" s="42">
        <v>0.0</v>
      </c>
      <c r="Q165" s="42">
        <v>0.0</v>
      </c>
    </row>
    <row r="166" ht="15.75" customHeight="1">
      <c r="A166" s="43" t="s">
        <v>47</v>
      </c>
      <c r="B166" s="44">
        <v>23.0</v>
      </c>
      <c r="C166" s="45">
        <v>15.0</v>
      </c>
      <c r="D166" s="45">
        <v>12.4</v>
      </c>
      <c r="E166" s="78">
        <v>3.3</v>
      </c>
      <c r="F166" s="79">
        <v>1.0</v>
      </c>
      <c r="G166" s="45">
        <v>3.0</v>
      </c>
      <c r="H166" s="45">
        <v>16.0</v>
      </c>
      <c r="I166" s="45">
        <v>3.0</v>
      </c>
      <c r="J166" s="45">
        <v>0.0</v>
      </c>
      <c r="K166" s="45">
        <v>0.0</v>
      </c>
      <c r="L166" s="45">
        <v>0.0</v>
      </c>
      <c r="M166" s="45">
        <v>0.0</v>
      </c>
      <c r="N166" s="45">
        <v>0.0</v>
      </c>
      <c r="O166" s="45">
        <v>0.0</v>
      </c>
      <c r="P166" s="45">
        <v>0.0</v>
      </c>
      <c r="Q166" s="45">
        <v>0.0</v>
      </c>
    </row>
    <row r="167" ht="15.75" customHeight="1">
      <c r="A167" s="40" t="s">
        <v>48</v>
      </c>
      <c r="B167" s="41">
        <v>18.0</v>
      </c>
      <c r="C167" s="42">
        <v>21.2</v>
      </c>
      <c r="D167" s="42">
        <v>18.0</v>
      </c>
      <c r="E167" s="76">
        <v>3.7</v>
      </c>
      <c r="F167" s="77">
        <v>0.0</v>
      </c>
      <c r="G167" s="42">
        <v>0.0</v>
      </c>
      <c r="H167" s="42">
        <v>3.0</v>
      </c>
      <c r="I167" s="42">
        <v>10.0</v>
      </c>
      <c r="J167" s="42">
        <v>4.0</v>
      </c>
      <c r="K167" s="42">
        <v>1.0</v>
      </c>
      <c r="L167" s="42">
        <v>0.0</v>
      </c>
      <c r="M167" s="42">
        <v>0.0</v>
      </c>
      <c r="N167" s="42">
        <v>0.0</v>
      </c>
      <c r="O167" s="42">
        <v>0.0</v>
      </c>
      <c r="P167" s="42">
        <v>0.0</v>
      </c>
      <c r="Q167" s="42">
        <v>0.0</v>
      </c>
    </row>
    <row r="168" ht="15.75" customHeight="1">
      <c r="A168" s="43" t="s">
        <v>49</v>
      </c>
      <c r="B168" s="44">
        <v>12.0</v>
      </c>
      <c r="C168" s="45">
        <v>19.5</v>
      </c>
      <c r="D168" s="45">
        <v>15.4</v>
      </c>
      <c r="E168" s="78">
        <v>4.2</v>
      </c>
      <c r="F168" s="79">
        <v>0.0</v>
      </c>
      <c r="G168" s="45">
        <v>1.0</v>
      </c>
      <c r="H168" s="45">
        <v>3.0</v>
      </c>
      <c r="I168" s="45">
        <v>7.0</v>
      </c>
      <c r="J168" s="45">
        <v>0.0</v>
      </c>
      <c r="K168" s="45">
        <v>1.0</v>
      </c>
      <c r="L168" s="45">
        <v>0.0</v>
      </c>
      <c r="M168" s="45">
        <v>0.0</v>
      </c>
      <c r="N168" s="45">
        <v>0.0</v>
      </c>
      <c r="O168" s="45">
        <v>0.0</v>
      </c>
      <c r="P168" s="45">
        <v>0.0</v>
      </c>
      <c r="Q168" s="45">
        <v>0.0</v>
      </c>
    </row>
    <row r="169" ht="15.75" customHeight="1">
      <c r="A169" s="40" t="s">
        <v>50</v>
      </c>
      <c r="B169" s="41">
        <v>18.0</v>
      </c>
      <c r="C169" s="42">
        <v>19.2</v>
      </c>
      <c r="D169" s="42">
        <v>15.7</v>
      </c>
      <c r="E169" s="76">
        <v>4.4</v>
      </c>
      <c r="F169" s="77">
        <v>0.0</v>
      </c>
      <c r="G169" s="42">
        <v>0.0</v>
      </c>
      <c r="H169" s="42">
        <v>10.0</v>
      </c>
      <c r="I169" s="42">
        <v>6.0</v>
      </c>
      <c r="J169" s="42">
        <v>1.0</v>
      </c>
      <c r="K169" s="42">
        <v>1.0</v>
      </c>
      <c r="L169" s="42">
        <v>0.0</v>
      </c>
      <c r="M169" s="42">
        <v>0.0</v>
      </c>
      <c r="N169" s="42">
        <v>0.0</v>
      </c>
      <c r="O169" s="42">
        <v>0.0</v>
      </c>
      <c r="P169" s="42">
        <v>0.0</v>
      </c>
      <c r="Q169" s="42">
        <v>0.0</v>
      </c>
    </row>
    <row r="170" ht="15.75" customHeight="1">
      <c r="A170" s="43" t="s">
        <v>51</v>
      </c>
      <c r="B170" s="44">
        <v>33.0</v>
      </c>
      <c r="C170" s="45">
        <v>19.0</v>
      </c>
      <c r="D170" s="45">
        <v>13.7</v>
      </c>
      <c r="E170" s="78">
        <v>4.4</v>
      </c>
      <c r="F170" s="79">
        <v>0.0</v>
      </c>
      <c r="G170" s="45">
        <v>7.0</v>
      </c>
      <c r="H170" s="45">
        <v>12.0</v>
      </c>
      <c r="I170" s="45">
        <v>12.0</v>
      </c>
      <c r="J170" s="45">
        <v>2.0</v>
      </c>
      <c r="K170" s="45">
        <v>0.0</v>
      </c>
      <c r="L170" s="45">
        <v>0.0</v>
      </c>
      <c r="M170" s="45">
        <v>0.0</v>
      </c>
      <c r="N170" s="45">
        <v>0.0</v>
      </c>
      <c r="O170" s="45">
        <v>0.0</v>
      </c>
      <c r="P170" s="45">
        <v>0.0</v>
      </c>
      <c r="Q170" s="45">
        <v>0.0</v>
      </c>
    </row>
    <row r="171" ht="15.75" customHeight="1">
      <c r="A171" s="40" t="s">
        <v>52</v>
      </c>
      <c r="B171" s="41">
        <v>10.0</v>
      </c>
      <c r="C171" s="42" t="s">
        <v>60</v>
      </c>
      <c r="D171" s="42">
        <v>15.0</v>
      </c>
      <c r="E171" s="76">
        <v>3.7</v>
      </c>
      <c r="F171" s="77">
        <v>0.0</v>
      </c>
      <c r="G171" s="42">
        <v>0.0</v>
      </c>
      <c r="H171" s="42">
        <v>7.0</v>
      </c>
      <c r="I171" s="42">
        <v>2.0</v>
      </c>
      <c r="J171" s="42">
        <v>1.0</v>
      </c>
      <c r="K171" s="42">
        <v>0.0</v>
      </c>
      <c r="L171" s="42">
        <v>0.0</v>
      </c>
      <c r="M171" s="42">
        <v>0.0</v>
      </c>
      <c r="N171" s="42">
        <v>0.0</v>
      </c>
      <c r="O171" s="42">
        <v>0.0</v>
      </c>
      <c r="P171" s="42">
        <v>0.0</v>
      </c>
      <c r="Q171" s="42">
        <v>0.0</v>
      </c>
    </row>
    <row r="172" ht="15.75" customHeight="1">
      <c r="A172" s="43" t="s">
        <v>53</v>
      </c>
      <c r="B172" s="44">
        <v>7.0</v>
      </c>
      <c r="C172" s="45" t="s">
        <v>60</v>
      </c>
      <c r="D172" s="45">
        <v>15.3</v>
      </c>
      <c r="E172" s="78">
        <v>4.3</v>
      </c>
      <c r="F172" s="79">
        <v>0.0</v>
      </c>
      <c r="G172" s="45">
        <v>1.0</v>
      </c>
      <c r="H172" s="45">
        <v>1.0</v>
      </c>
      <c r="I172" s="45">
        <v>4.0</v>
      </c>
      <c r="J172" s="45">
        <v>1.0</v>
      </c>
      <c r="K172" s="45">
        <v>0.0</v>
      </c>
      <c r="L172" s="45">
        <v>0.0</v>
      </c>
      <c r="M172" s="45">
        <v>0.0</v>
      </c>
      <c r="N172" s="45">
        <v>0.0</v>
      </c>
      <c r="O172" s="45">
        <v>0.0</v>
      </c>
      <c r="P172" s="45">
        <v>0.0</v>
      </c>
      <c r="Q172" s="45">
        <v>0.0</v>
      </c>
    </row>
    <row r="173" ht="15.75" customHeight="1">
      <c r="A173" s="40" t="s">
        <v>54</v>
      </c>
      <c r="B173" s="41">
        <v>12.0</v>
      </c>
      <c r="C173" s="42">
        <v>16.5</v>
      </c>
      <c r="D173" s="42">
        <v>12.1</v>
      </c>
      <c r="E173" s="76">
        <v>3.0</v>
      </c>
      <c r="F173" s="77">
        <v>0.0</v>
      </c>
      <c r="G173" s="42">
        <v>3.0</v>
      </c>
      <c r="H173" s="42">
        <v>7.0</v>
      </c>
      <c r="I173" s="42">
        <v>2.0</v>
      </c>
      <c r="J173" s="42">
        <v>0.0</v>
      </c>
      <c r="K173" s="42">
        <v>0.0</v>
      </c>
      <c r="L173" s="42">
        <v>0.0</v>
      </c>
      <c r="M173" s="42">
        <v>0.0</v>
      </c>
      <c r="N173" s="42">
        <v>0.0</v>
      </c>
      <c r="O173" s="42">
        <v>0.0</v>
      </c>
      <c r="P173" s="42">
        <v>0.0</v>
      </c>
      <c r="Q173" s="42">
        <v>0.0</v>
      </c>
    </row>
    <row r="174" ht="15.75" customHeight="1">
      <c r="A174" s="43" t="s">
        <v>55</v>
      </c>
      <c r="B174" s="44">
        <v>5.0</v>
      </c>
      <c r="C174" s="45" t="s">
        <v>60</v>
      </c>
      <c r="D174" s="45">
        <v>14.7</v>
      </c>
      <c r="E174" s="78">
        <v>3.2</v>
      </c>
      <c r="F174" s="79">
        <v>0.0</v>
      </c>
      <c r="G174" s="45">
        <v>0.0</v>
      </c>
      <c r="H174" s="45">
        <v>2.0</v>
      </c>
      <c r="I174" s="45">
        <v>3.0</v>
      </c>
      <c r="J174" s="45">
        <v>0.0</v>
      </c>
      <c r="K174" s="45">
        <v>0.0</v>
      </c>
      <c r="L174" s="45">
        <v>0.0</v>
      </c>
      <c r="M174" s="45">
        <v>0.0</v>
      </c>
      <c r="N174" s="45">
        <v>0.0</v>
      </c>
      <c r="O174" s="45">
        <v>0.0</v>
      </c>
      <c r="P174" s="45">
        <v>0.0</v>
      </c>
      <c r="Q174" s="45">
        <v>0.0</v>
      </c>
    </row>
    <row r="175" ht="15.75" customHeight="1">
      <c r="A175" s="48" t="s">
        <v>56</v>
      </c>
      <c r="B175" s="48">
        <v>214.0</v>
      </c>
      <c r="C175" s="48">
        <v>19.1</v>
      </c>
      <c r="D175" s="48">
        <v>14.9</v>
      </c>
      <c r="E175" s="80">
        <v>4.1</v>
      </c>
      <c r="F175" s="81">
        <v>2.0</v>
      </c>
      <c r="G175" s="48">
        <v>17.0</v>
      </c>
      <c r="H175" s="48">
        <v>100.0</v>
      </c>
      <c r="I175" s="48">
        <v>70.0</v>
      </c>
      <c r="J175" s="48">
        <v>21.0</v>
      </c>
      <c r="K175" s="48">
        <v>4.0</v>
      </c>
      <c r="L175" s="48">
        <v>0.0</v>
      </c>
      <c r="M175" s="48">
        <v>0.0</v>
      </c>
      <c r="N175" s="48">
        <v>0.0</v>
      </c>
      <c r="O175" s="48">
        <v>0.0</v>
      </c>
      <c r="P175" s="48">
        <v>0.0</v>
      </c>
      <c r="Q175" s="48">
        <v>0.0</v>
      </c>
    </row>
    <row r="176" ht="15.75" customHeight="1">
      <c r="A176" s="49" t="s">
        <v>57</v>
      </c>
      <c r="B176" s="49">
        <v>267.0</v>
      </c>
      <c r="C176" s="49">
        <v>18.9</v>
      </c>
      <c r="D176" s="49">
        <v>14.7</v>
      </c>
      <c r="E176" s="82">
        <v>4.1</v>
      </c>
      <c r="F176" s="83">
        <v>2.0</v>
      </c>
      <c r="G176" s="49">
        <v>25.0</v>
      </c>
      <c r="H176" s="49">
        <v>123.0</v>
      </c>
      <c r="I176" s="49">
        <v>88.0</v>
      </c>
      <c r="J176" s="49">
        <v>25.0</v>
      </c>
      <c r="K176" s="49">
        <v>4.0</v>
      </c>
      <c r="L176" s="49">
        <v>0.0</v>
      </c>
      <c r="M176" s="49">
        <v>0.0</v>
      </c>
      <c r="N176" s="49">
        <v>0.0</v>
      </c>
      <c r="O176" s="49">
        <v>0.0</v>
      </c>
      <c r="P176" s="49">
        <v>0.0</v>
      </c>
      <c r="Q176" s="49">
        <v>0.0</v>
      </c>
    </row>
    <row r="177" ht="15.75" customHeight="1">
      <c r="A177" s="50" t="s">
        <v>58</v>
      </c>
      <c r="B177" s="50">
        <v>284.0</v>
      </c>
      <c r="C177" s="50">
        <v>18.8</v>
      </c>
      <c r="D177" s="50">
        <v>14.6</v>
      </c>
      <c r="E177" s="84">
        <v>4.1</v>
      </c>
      <c r="F177" s="85">
        <v>2.0</v>
      </c>
      <c r="G177" s="50">
        <v>28.0</v>
      </c>
      <c r="H177" s="50">
        <v>132.0</v>
      </c>
      <c r="I177" s="50">
        <v>93.0</v>
      </c>
      <c r="J177" s="50">
        <v>25.0</v>
      </c>
      <c r="K177" s="50">
        <v>4.0</v>
      </c>
      <c r="L177" s="50">
        <v>0.0</v>
      </c>
      <c r="M177" s="50">
        <v>0.0</v>
      </c>
      <c r="N177" s="50">
        <v>0.0</v>
      </c>
      <c r="O177" s="50">
        <v>0.0</v>
      </c>
      <c r="P177" s="50">
        <v>0.0</v>
      </c>
      <c r="Q177" s="50">
        <v>0.0</v>
      </c>
    </row>
    <row r="178" ht="15.75" customHeight="1">
      <c r="A178" s="51" t="s">
        <v>59</v>
      </c>
      <c r="B178" s="51">
        <v>289.0</v>
      </c>
      <c r="C178" s="51">
        <v>18.8</v>
      </c>
      <c r="D178" s="51">
        <v>14.6</v>
      </c>
      <c r="E178" s="86">
        <v>4.1</v>
      </c>
      <c r="F178" s="87">
        <v>3.0</v>
      </c>
      <c r="G178" s="51">
        <v>28.0</v>
      </c>
      <c r="H178" s="51">
        <v>134.0</v>
      </c>
      <c r="I178" s="51">
        <v>94.0</v>
      </c>
      <c r="J178" s="51">
        <v>26.0</v>
      </c>
      <c r="K178" s="51">
        <v>4.0</v>
      </c>
      <c r="L178" s="51">
        <v>0.0</v>
      </c>
      <c r="M178" s="51">
        <v>0.0</v>
      </c>
      <c r="N178" s="51">
        <v>0.0</v>
      </c>
      <c r="O178" s="51">
        <v>0.0</v>
      </c>
      <c r="P178" s="51">
        <v>0.0</v>
      </c>
      <c r="Q178" s="51">
        <v>0.0</v>
      </c>
    </row>
    <row r="179" ht="15.0" customHeight="1">
      <c r="A179" s="38">
        <f>+ClassSum1!A179</f>
        <v>44883</v>
      </c>
      <c r="B179" s="39"/>
      <c r="C179" s="38"/>
      <c r="D179" s="39"/>
      <c r="E179" s="38"/>
      <c r="F179" s="39"/>
      <c r="G179" s="38"/>
      <c r="H179" s="39"/>
      <c r="I179" s="38"/>
      <c r="J179" s="39"/>
      <c r="K179" s="38"/>
      <c r="L179" s="39"/>
      <c r="M179" s="38"/>
      <c r="N179" s="39"/>
      <c r="O179" s="38"/>
      <c r="P179" s="39"/>
      <c r="Q179" s="75"/>
    </row>
    <row r="180" ht="15.75" customHeight="1">
      <c r="A180" s="40" t="s">
        <v>32</v>
      </c>
      <c r="B180" s="41">
        <v>4.0</v>
      </c>
      <c r="C180" s="42" t="s">
        <v>60</v>
      </c>
      <c r="D180" s="42">
        <v>12.7</v>
      </c>
      <c r="E180" s="76">
        <v>0.7</v>
      </c>
      <c r="F180" s="77">
        <v>0.0</v>
      </c>
      <c r="G180" s="42">
        <v>0.0</v>
      </c>
      <c r="H180" s="42">
        <v>4.0</v>
      </c>
      <c r="I180" s="42">
        <v>0.0</v>
      </c>
      <c r="J180" s="42">
        <v>0.0</v>
      </c>
      <c r="K180" s="42">
        <v>0.0</v>
      </c>
      <c r="L180" s="42">
        <v>0.0</v>
      </c>
      <c r="M180" s="42">
        <v>0.0</v>
      </c>
      <c r="N180" s="42">
        <v>0.0</v>
      </c>
      <c r="O180" s="42">
        <v>0.0</v>
      </c>
      <c r="P180" s="42">
        <v>0.0</v>
      </c>
      <c r="Q180" s="42">
        <v>0.0</v>
      </c>
    </row>
    <row r="181" ht="15.75" customHeight="1">
      <c r="A181" s="43" t="s">
        <v>33</v>
      </c>
      <c r="B181" s="44">
        <v>1.0</v>
      </c>
      <c r="C181" s="45" t="s">
        <v>60</v>
      </c>
      <c r="D181" s="45">
        <v>10.0</v>
      </c>
      <c r="E181" s="78" t="s">
        <v>60</v>
      </c>
      <c r="F181" s="79">
        <v>0.0</v>
      </c>
      <c r="G181" s="45">
        <v>0.0</v>
      </c>
      <c r="H181" s="45">
        <v>1.0</v>
      </c>
      <c r="I181" s="45">
        <v>0.0</v>
      </c>
      <c r="J181" s="45">
        <v>0.0</v>
      </c>
      <c r="K181" s="45">
        <v>0.0</v>
      </c>
      <c r="L181" s="45">
        <v>0.0</v>
      </c>
      <c r="M181" s="45">
        <v>0.0</v>
      </c>
      <c r="N181" s="45">
        <v>0.0</v>
      </c>
      <c r="O181" s="45">
        <v>0.0</v>
      </c>
      <c r="P181" s="45">
        <v>0.0</v>
      </c>
      <c r="Q181" s="45">
        <v>0.0</v>
      </c>
    </row>
    <row r="182" ht="15.75" customHeight="1">
      <c r="A182" s="40" t="s">
        <v>34</v>
      </c>
      <c r="B182" s="41">
        <v>2.0</v>
      </c>
      <c r="C182" s="42" t="s">
        <v>60</v>
      </c>
      <c r="D182" s="42">
        <v>9.8</v>
      </c>
      <c r="E182" s="76">
        <v>5.0</v>
      </c>
      <c r="F182" s="77">
        <v>0.0</v>
      </c>
      <c r="G182" s="42">
        <v>1.0</v>
      </c>
      <c r="H182" s="42">
        <v>1.0</v>
      </c>
      <c r="I182" s="42">
        <v>0.0</v>
      </c>
      <c r="J182" s="42">
        <v>0.0</v>
      </c>
      <c r="K182" s="42">
        <v>0.0</v>
      </c>
      <c r="L182" s="42">
        <v>0.0</v>
      </c>
      <c r="M182" s="42">
        <v>0.0</v>
      </c>
      <c r="N182" s="42">
        <v>0.0</v>
      </c>
      <c r="O182" s="42">
        <v>0.0</v>
      </c>
      <c r="P182" s="42">
        <v>0.0</v>
      </c>
      <c r="Q182" s="42">
        <v>0.0</v>
      </c>
    </row>
    <row r="183" ht="15.75" customHeight="1">
      <c r="A183" s="43" t="s">
        <v>35</v>
      </c>
      <c r="B183" s="44">
        <v>3.0</v>
      </c>
      <c r="C183" s="45" t="s">
        <v>60</v>
      </c>
      <c r="D183" s="45">
        <v>13.8</v>
      </c>
      <c r="E183" s="78">
        <v>4.2</v>
      </c>
      <c r="F183" s="79">
        <v>0.0</v>
      </c>
      <c r="G183" s="45">
        <v>1.0</v>
      </c>
      <c r="H183" s="45">
        <v>1.0</v>
      </c>
      <c r="I183" s="45">
        <v>1.0</v>
      </c>
      <c r="J183" s="45">
        <v>0.0</v>
      </c>
      <c r="K183" s="45">
        <v>0.0</v>
      </c>
      <c r="L183" s="45">
        <v>0.0</v>
      </c>
      <c r="M183" s="45">
        <v>0.0</v>
      </c>
      <c r="N183" s="45">
        <v>0.0</v>
      </c>
      <c r="O183" s="45">
        <v>0.0</v>
      </c>
      <c r="P183" s="45">
        <v>0.0</v>
      </c>
      <c r="Q183" s="45">
        <v>0.0</v>
      </c>
    </row>
    <row r="184" ht="15.75" customHeight="1">
      <c r="A184" s="40" t="s">
        <v>36</v>
      </c>
      <c r="B184" s="41">
        <v>0.0</v>
      </c>
      <c r="C184" s="42" t="s">
        <v>60</v>
      </c>
      <c r="D184" s="42" t="s">
        <v>60</v>
      </c>
      <c r="E184" s="76" t="s">
        <v>60</v>
      </c>
      <c r="F184" s="77">
        <v>0.0</v>
      </c>
      <c r="G184" s="42">
        <v>0.0</v>
      </c>
      <c r="H184" s="42">
        <v>0.0</v>
      </c>
      <c r="I184" s="42">
        <v>0.0</v>
      </c>
      <c r="J184" s="42">
        <v>0.0</v>
      </c>
      <c r="K184" s="42">
        <v>0.0</v>
      </c>
      <c r="L184" s="42">
        <v>0.0</v>
      </c>
      <c r="M184" s="42">
        <v>0.0</v>
      </c>
      <c r="N184" s="42">
        <v>0.0</v>
      </c>
      <c r="O184" s="42">
        <v>0.0</v>
      </c>
      <c r="P184" s="42">
        <v>0.0</v>
      </c>
      <c r="Q184" s="42">
        <v>0.0</v>
      </c>
    </row>
    <row r="185" ht="15.75" customHeight="1">
      <c r="A185" s="43" t="s">
        <v>37</v>
      </c>
      <c r="B185" s="44">
        <v>1.0</v>
      </c>
      <c r="C185" s="45" t="s">
        <v>60</v>
      </c>
      <c r="D185" s="45">
        <v>16.7</v>
      </c>
      <c r="E185" s="78" t="s">
        <v>60</v>
      </c>
      <c r="F185" s="79">
        <v>0.0</v>
      </c>
      <c r="G185" s="45">
        <v>0.0</v>
      </c>
      <c r="H185" s="45">
        <v>0.0</v>
      </c>
      <c r="I185" s="45">
        <v>1.0</v>
      </c>
      <c r="J185" s="45">
        <v>0.0</v>
      </c>
      <c r="K185" s="45">
        <v>0.0</v>
      </c>
      <c r="L185" s="45">
        <v>0.0</v>
      </c>
      <c r="M185" s="45">
        <v>0.0</v>
      </c>
      <c r="N185" s="45">
        <v>0.0</v>
      </c>
      <c r="O185" s="45">
        <v>0.0</v>
      </c>
      <c r="P185" s="45">
        <v>0.0</v>
      </c>
      <c r="Q185" s="45">
        <v>0.0</v>
      </c>
    </row>
    <row r="186" ht="15.75" customHeight="1">
      <c r="A186" s="40" t="s">
        <v>38</v>
      </c>
      <c r="B186" s="41">
        <v>2.0</v>
      </c>
      <c r="C186" s="42" t="s">
        <v>60</v>
      </c>
      <c r="D186" s="42">
        <v>15.1</v>
      </c>
      <c r="E186" s="76">
        <v>1.1</v>
      </c>
      <c r="F186" s="77">
        <v>0.0</v>
      </c>
      <c r="G186" s="42">
        <v>0.0</v>
      </c>
      <c r="H186" s="42">
        <v>1.0</v>
      </c>
      <c r="I186" s="42">
        <v>1.0</v>
      </c>
      <c r="J186" s="42">
        <v>0.0</v>
      </c>
      <c r="K186" s="42">
        <v>0.0</v>
      </c>
      <c r="L186" s="42">
        <v>0.0</v>
      </c>
      <c r="M186" s="42">
        <v>0.0</v>
      </c>
      <c r="N186" s="42">
        <v>0.0</v>
      </c>
      <c r="O186" s="42">
        <v>0.0</v>
      </c>
      <c r="P186" s="42">
        <v>0.0</v>
      </c>
      <c r="Q186" s="42">
        <v>0.0</v>
      </c>
    </row>
    <row r="187" ht="15.75" customHeight="1">
      <c r="A187" s="43" t="s">
        <v>39</v>
      </c>
      <c r="B187" s="44">
        <v>13.0</v>
      </c>
      <c r="C187" s="45">
        <v>18.8</v>
      </c>
      <c r="D187" s="45">
        <v>14.3</v>
      </c>
      <c r="E187" s="78">
        <v>3.5</v>
      </c>
      <c r="F187" s="79">
        <v>0.0</v>
      </c>
      <c r="G187" s="45">
        <v>2.0</v>
      </c>
      <c r="H187" s="45">
        <v>7.0</v>
      </c>
      <c r="I187" s="45">
        <v>4.0</v>
      </c>
      <c r="J187" s="45">
        <v>0.0</v>
      </c>
      <c r="K187" s="45">
        <v>0.0</v>
      </c>
      <c r="L187" s="45">
        <v>0.0</v>
      </c>
      <c r="M187" s="45">
        <v>0.0</v>
      </c>
      <c r="N187" s="45">
        <v>0.0</v>
      </c>
      <c r="O187" s="45">
        <v>0.0</v>
      </c>
      <c r="P187" s="45">
        <v>0.0</v>
      </c>
      <c r="Q187" s="45">
        <v>0.0</v>
      </c>
    </row>
    <row r="188" ht="15.75" customHeight="1">
      <c r="A188" s="40" t="s">
        <v>40</v>
      </c>
      <c r="B188" s="41">
        <v>6.0</v>
      </c>
      <c r="C188" s="42" t="s">
        <v>60</v>
      </c>
      <c r="D188" s="42">
        <v>16.4</v>
      </c>
      <c r="E188" s="76">
        <v>4.3</v>
      </c>
      <c r="F188" s="77">
        <v>0.0</v>
      </c>
      <c r="G188" s="42">
        <v>0.0</v>
      </c>
      <c r="H188" s="42">
        <v>3.0</v>
      </c>
      <c r="I188" s="42">
        <v>2.0</v>
      </c>
      <c r="J188" s="42">
        <v>1.0</v>
      </c>
      <c r="K188" s="42">
        <v>0.0</v>
      </c>
      <c r="L188" s="42">
        <v>0.0</v>
      </c>
      <c r="M188" s="42">
        <v>0.0</v>
      </c>
      <c r="N188" s="42">
        <v>0.0</v>
      </c>
      <c r="O188" s="42">
        <v>0.0</v>
      </c>
      <c r="P188" s="42">
        <v>0.0</v>
      </c>
      <c r="Q188" s="42">
        <v>0.0</v>
      </c>
    </row>
    <row r="189" ht="15.75" customHeight="1">
      <c r="A189" s="43" t="s">
        <v>41</v>
      </c>
      <c r="B189" s="44">
        <v>15.0</v>
      </c>
      <c r="C189" s="45">
        <v>18.4</v>
      </c>
      <c r="D189" s="45">
        <v>14.3</v>
      </c>
      <c r="E189" s="78">
        <v>3.4</v>
      </c>
      <c r="F189" s="79">
        <v>0.0</v>
      </c>
      <c r="G189" s="45">
        <v>2.0</v>
      </c>
      <c r="H189" s="45">
        <v>7.0</v>
      </c>
      <c r="I189" s="45">
        <v>5.0</v>
      </c>
      <c r="J189" s="45">
        <v>1.0</v>
      </c>
      <c r="K189" s="45">
        <v>0.0</v>
      </c>
      <c r="L189" s="45">
        <v>0.0</v>
      </c>
      <c r="M189" s="45">
        <v>0.0</v>
      </c>
      <c r="N189" s="45">
        <v>0.0</v>
      </c>
      <c r="O189" s="45">
        <v>0.0</v>
      </c>
      <c r="P189" s="45">
        <v>0.0</v>
      </c>
      <c r="Q189" s="45">
        <v>0.0</v>
      </c>
    </row>
    <row r="190" ht="15.75" customHeight="1">
      <c r="A190" s="40" t="s">
        <v>42</v>
      </c>
      <c r="B190" s="41">
        <v>10.0</v>
      </c>
      <c r="C190" s="42" t="s">
        <v>60</v>
      </c>
      <c r="D190" s="42">
        <v>15.3</v>
      </c>
      <c r="E190" s="76">
        <v>4.8</v>
      </c>
      <c r="F190" s="77">
        <v>0.0</v>
      </c>
      <c r="G190" s="42">
        <v>0.0</v>
      </c>
      <c r="H190" s="42">
        <v>7.0</v>
      </c>
      <c r="I190" s="42">
        <v>1.0</v>
      </c>
      <c r="J190" s="42">
        <v>1.0</v>
      </c>
      <c r="K190" s="42">
        <v>1.0</v>
      </c>
      <c r="L190" s="42">
        <v>0.0</v>
      </c>
      <c r="M190" s="42">
        <v>0.0</v>
      </c>
      <c r="N190" s="42">
        <v>0.0</v>
      </c>
      <c r="O190" s="42">
        <v>0.0</v>
      </c>
      <c r="P190" s="42">
        <v>0.0</v>
      </c>
      <c r="Q190" s="42">
        <v>0.0</v>
      </c>
    </row>
    <row r="191" ht="15.75" customHeight="1">
      <c r="A191" s="43" t="s">
        <v>43</v>
      </c>
      <c r="B191" s="44">
        <v>21.0</v>
      </c>
      <c r="C191" s="45">
        <v>17.1</v>
      </c>
      <c r="D191" s="45">
        <v>14.7</v>
      </c>
      <c r="E191" s="78">
        <v>2.0</v>
      </c>
      <c r="F191" s="79">
        <v>0.0</v>
      </c>
      <c r="G191" s="45">
        <v>0.0</v>
      </c>
      <c r="H191" s="45">
        <v>13.0</v>
      </c>
      <c r="I191" s="45">
        <v>8.0</v>
      </c>
      <c r="J191" s="45">
        <v>0.0</v>
      </c>
      <c r="K191" s="45">
        <v>0.0</v>
      </c>
      <c r="L191" s="45">
        <v>0.0</v>
      </c>
      <c r="M191" s="45">
        <v>0.0</v>
      </c>
      <c r="N191" s="45">
        <v>0.0</v>
      </c>
      <c r="O191" s="45">
        <v>0.0</v>
      </c>
      <c r="P191" s="45">
        <v>0.0</v>
      </c>
      <c r="Q191" s="45">
        <v>0.0</v>
      </c>
    </row>
    <row r="192" ht="15.75" customHeight="1">
      <c r="A192" s="40" t="s">
        <v>44</v>
      </c>
      <c r="B192" s="41">
        <v>24.0</v>
      </c>
      <c r="C192" s="42">
        <v>24.0</v>
      </c>
      <c r="D192" s="42">
        <v>16.1</v>
      </c>
      <c r="E192" s="76">
        <v>5.7</v>
      </c>
      <c r="F192" s="77">
        <v>0.0</v>
      </c>
      <c r="G192" s="42">
        <v>3.0</v>
      </c>
      <c r="H192" s="42">
        <v>9.0</v>
      </c>
      <c r="I192" s="42">
        <v>7.0</v>
      </c>
      <c r="J192" s="42">
        <v>2.0</v>
      </c>
      <c r="K192" s="42">
        <v>3.0</v>
      </c>
      <c r="L192" s="42">
        <v>0.0</v>
      </c>
      <c r="M192" s="42">
        <v>0.0</v>
      </c>
      <c r="N192" s="42">
        <v>0.0</v>
      </c>
      <c r="O192" s="42">
        <v>0.0</v>
      </c>
      <c r="P192" s="42">
        <v>0.0</v>
      </c>
      <c r="Q192" s="42">
        <v>0.0</v>
      </c>
    </row>
    <row r="193" ht="15.75" customHeight="1">
      <c r="A193" s="43" t="s">
        <v>45</v>
      </c>
      <c r="B193" s="44">
        <v>22.0</v>
      </c>
      <c r="C193" s="45">
        <v>20.1</v>
      </c>
      <c r="D193" s="45">
        <v>14.8</v>
      </c>
      <c r="E193" s="78">
        <v>4.5</v>
      </c>
      <c r="F193" s="79">
        <v>0.0</v>
      </c>
      <c r="G193" s="45">
        <v>2.0</v>
      </c>
      <c r="H193" s="45">
        <v>11.0</v>
      </c>
      <c r="I193" s="45">
        <v>6.0</v>
      </c>
      <c r="J193" s="45">
        <v>2.0</v>
      </c>
      <c r="K193" s="45">
        <v>1.0</v>
      </c>
      <c r="L193" s="45">
        <v>0.0</v>
      </c>
      <c r="M193" s="45">
        <v>0.0</v>
      </c>
      <c r="N193" s="45">
        <v>0.0</v>
      </c>
      <c r="O193" s="45">
        <v>0.0</v>
      </c>
      <c r="P193" s="45">
        <v>0.0</v>
      </c>
      <c r="Q193" s="45">
        <v>0.0</v>
      </c>
    </row>
    <row r="194" ht="15.75" customHeight="1">
      <c r="A194" s="40" t="s">
        <v>46</v>
      </c>
      <c r="B194" s="41">
        <v>20.0</v>
      </c>
      <c r="C194" s="42">
        <v>18.3</v>
      </c>
      <c r="D194" s="42">
        <v>13.4</v>
      </c>
      <c r="E194" s="76">
        <v>4.3</v>
      </c>
      <c r="F194" s="77">
        <v>0.0</v>
      </c>
      <c r="G194" s="42">
        <v>2.0</v>
      </c>
      <c r="H194" s="42">
        <v>14.0</v>
      </c>
      <c r="I194" s="42">
        <v>2.0</v>
      </c>
      <c r="J194" s="42">
        <v>1.0</v>
      </c>
      <c r="K194" s="42">
        <v>1.0</v>
      </c>
      <c r="L194" s="42">
        <v>0.0</v>
      </c>
      <c r="M194" s="42">
        <v>0.0</v>
      </c>
      <c r="N194" s="42">
        <v>0.0</v>
      </c>
      <c r="O194" s="42">
        <v>0.0</v>
      </c>
      <c r="P194" s="42">
        <v>0.0</v>
      </c>
      <c r="Q194" s="42">
        <v>0.0</v>
      </c>
    </row>
    <row r="195" ht="15.75" customHeight="1">
      <c r="A195" s="43" t="s">
        <v>47</v>
      </c>
      <c r="B195" s="44">
        <v>23.0</v>
      </c>
      <c r="C195" s="45">
        <v>19.9</v>
      </c>
      <c r="D195" s="45">
        <v>14.7</v>
      </c>
      <c r="E195" s="78">
        <v>5.9</v>
      </c>
      <c r="F195" s="79">
        <v>1.0</v>
      </c>
      <c r="G195" s="45">
        <v>1.0</v>
      </c>
      <c r="H195" s="45">
        <v>15.0</v>
      </c>
      <c r="I195" s="45">
        <v>3.0</v>
      </c>
      <c r="J195" s="45">
        <v>2.0</v>
      </c>
      <c r="K195" s="45">
        <v>0.0</v>
      </c>
      <c r="L195" s="45">
        <v>0.0</v>
      </c>
      <c r="M195" s="45">
        <v>1.0</v>
      </c>
      <c r="N195" s="45">
        <v>0.0</v>
      </c>
      <c r="O195" s="45">
        <v>0.0</v>
      </c>
      <c r="P195" s="45">
        <v>0.0</v>
      </c>
      <c r="Q195" s="45">
        <v>0.0</v>
      </c>
    </row>
    <row r="196" ht="15.75" customHeight="1">
      <c r="A196" s="40" t="s">
        <v>48</v>
      </c>
      <c r="B196" s="41">
        <v>22.0</v>
      </c>
      <c r="C196" s="42">
        <v>19.6</v>
      </c>
      <c r="D196" s="42">
        <v>15.9</v>
      </c>
      <c r="E196" s="76">
        <v>4.3</v>
      </c>
      <c r="F196" s="77">
        <v>0.0</v>
      </c>
      <c r="G196" s="42">
        <v>3.0</v>
      </c>
      <c r="H196" s="42">
        <v>5.0</v>
      </c>
      <c r="I196" s="42">
        <v>12.0</v>
      </c>
      <c r="J196" s="42">
        <v>1.0</v>
      </c>
      <c r="K196" s="42">
        <v>1.0</v>
      </c>
      <c r="L196" s="42">
        <v>0.0</v>
      </c>
      <c r="M196" s="42">
        <v>0.0</v>
      </c>
      <c r="N196" s="42">
        <v>0.0</v>
      </c>
      <c r="O196" s="42">
        <v>0.0</v>
      </c>
      <c r="P196" s="42">
        <v>0.0</v>
      </c>
      <c r="Q196" s="42">
        <v>0.0</v>
      </c>
    </row>
    <row r="197" ht="15.75" customHeight="1">
      <c r="A197" s="43" t="s">
        <v>49</v>
      </c>
      <c r="B197" s="44">
        <v>23.0</v>
      </c>
      <c r="C197" s="45">
        <v>21.6</v>
      </c>
      <c r="D197" s="45">
        <v>16.1</v>
      </c>
      <c r="E197" s="78">
        <v>4.3</v>
      </c>
      <c r="F197" s="79">
        <v>0.0</v>
      </c>
      <c r="G197" s="45">
        <v>2.0</v>
      </c>
      <c r="H197" s="45">
        <v>11.0</v>
      </c>
      <c r="I197" s="45">
        <v>4.0</v>
      </c>
      <c r="J197" s="45">
        <v>6.0</v>
      </c>
      <c r="K197" s="45">
        <v>0.0</v>
      </c>
      <c r="L197" s="45">
        <v>0.0</v>
      </c>
      <c r="M197" s="45">
        <v>0.0</v>
      </c>
      <c r="N197" s="45">
        <v>0.0</v>
      </c>
      <c r="O197" s="45">
        <v>0.0</v>
      </c>
      <c r="P197" s="45">
        <v>0.0</v>
      </c>
      <c r="Q197" s="45">
        <v>0.0</v>
      </c>
    </row>
    <row r="198" ht="15.75" customHeight="1">
      <c r="A198" s="40" t="s">
        <v>50</v>
      </c>
      <c r="B198" s="41">
        <v>23.0</v>
      </c>
      <c r="C198" s="42">
        <v>17.4</v>
      </c>
      <c r="D198" s="42">
        <v>14.2</v>
      </c>
      <c r="E198" s="76">
        <v>3.2</v>
      </c>
      <c r="F198" s="77">
        <v>0.0</v>
      </c>
      <c r="G198" s="42">
        <v>2.0</v>
      </c>
      <c r="H198" s="42">
        <v>12.0</v>
      </c>
      <c r="I198" s="42">
        <v>7.0</v>
      </c>
      <c r="J198" s="42">
        <v>2.0</v>
      </c>
      <c r="K198" s="42">
        <v>0.0</v>
      </c>
      <c r="L198" s="42">
        <v>0.0</v>
      </c>
      <c r="M198" s="42">
        <v>0.0</v>
      </c>
      <c r="N198" s="42">
        <v>0.0</v>
      </c>
      <c r="O198" s="42">
        <v>0.0</v>
      </c>
      <c r="P198" s="42">
        <v>0.0</v>
      </c>
      <c r="Q198" s="42">
        <v>0.0</v>
      </c>
    </row>
    <row r="199" ht="15.75" customHeight="1">
      <c r="A199" s="43" t="s">
        <v>51</v>
      </c>
      <c r="B199" s="44">
        <v>15.0</v>
      </c>
      <c r="C199" s="45">
        <v>18.3</v>
      </c>
      <c r="D199" s="45">
        <v>14.1</v>
      </c>
      <c r="E199" s="78">
        <v>3.3</v>
      </c>
      <c r="F199" s="79">
        <v>0.0</v>
      </c>
      <c r="G199" s="45">
        <v>2.0</v>
      </c>
      <c r="H199" s="45">
        <v>8.0</v>
      </c>
      <c r="I199" s="45">
        <v>5.0</v>
      </c>
      <c r="J199" s="45">
        <v>0.0</v>
      </c>
      <c r="K199" s="45">
        <v>0.0</v>
      </c>
      <c r="L199" s="45">
        <v>0.0</v>
      </c>
      <c r="M199" s="45">
        <v>0.0</v>
      </c>
      <c r="N199" s="45">
        <v>0.0</v>
      </c>
      <c r="O199" s="45">
        <v>0.0</v>
      </c>
      <c r="P199" s="45">
        <v>0.0</v>
      </c>
      <c r="Q199" s="45">
        <v>0.0</v>
      </c>
    </row>
    <row r="200" ht="15.75" customHeight="1">
      <c r="A200" s="40" t="s">
        <v>52</v>
      </c>
      <c r="B200" s="41">
        <v>11.0</v>
      </c>
      <c r="C200" s="42">
        <v>19.7</v>
      </c>
      <c r="D200" s="42">
        <v>15.7</v>
      </c>
      <c r="E200" s="76">
        <v>4.8</v>
      </c>
      <c r="F200" s="77">
        <v>0.0</v>
      </c>
      <c r="G200" s="42">
        <v>1.0</v>
      </c>
      <c r="H200" s="42">
        <v>2.0</v>
      </c>
      <c r="I200" s="42">
        <v>7.0</v>
      </c>
      <c r="J200" s="42">
        <v>0.0</v>
      </c>
      <c r="K200" s="42">
        <v>1.0</v>
      </c>
      <c r="L200" s="42">
        <v>0.0</v>
      </c>
      <c r="M200" s="42">
        <v>0.0</v>
      </c>
      <c r="N200" s="42">
        <v>0.0</v>
      </c>
      <c r="O200" s="42">
        <v>0.0</v>
      </c>
      <c r="P200" s="42">
        <v>0.0</v>
      </c>
      <c r="Q200" s="42">
        <v>0.0</v>
      </c>
    </row>
    <row r="201" ht="15.75" customHeight="1">
      <c r="A201" s="43" t="s">
        <v>53</v>
      </c>
      <c r="B201" s="44">
        <v>13.0</v>
      </c>
      <c r="C201" s="45">
        <v>19.6</v>
      </c>
      <c r="D201" s="45">
        <v>13.8</v>
      </c>
      <c r="E201" s="78">
        <v>4.7</v>
      </c>
      <c r="F201" s="79">
        <v>0.0</v>
      </c>
      <c r="G201" s="45">
        <v>4.0</v>
      </c>
      <c r="H201" s="45">
        <v>3.0</v>
      </c>
      <c r="I201" s="45">
        <v>5.0</v>
      </c>
      <c r="J201" s="45">
        <v>1.0</v>
      </c>
      <c r="K201" s="45">
        <v>0.0</v>
      </c>
      <c r="L201" s="45">
        <v>0.0</v>
      </c>
      <c r="M201" s="45">
        <v>0.0</v>
      </c>
      <c r="N201" s="45">
        <v>0.0</v>
      </c>
      <c r="O201" s="45">
        <v>0.0</v>
      </c>
      <c r="P201" s="45">
        <v>0.0</v>
      </c>
      <c r="Q201" s="45">
        <v>0.0</v>
      </c>
    </row>
    <row r="202" ht="15.75" customHeight="1">
      <c r="A202" s="40" t="s">
        <v>54</v>
      </c>
      <c r="B202" s="41">
        <v>11.0</v>
      </c>
      <c r="C202" s="42">
        <v>22.2</v>
      </c>
      <c r="D202" s="42">
        <v>15.6</v>
      </c>
      <c r="E202" s="76">
        <v>7.0</v>
      </c>
      <c r="F202" s="77">
        <v>0.0</v>
      </c>
      <c r="G202" s="42">
        <v>2.0</v>
      </c>
      <c r="H202" s="42">
        <v>4.0</v>
      </c>
      <c r="I202" s="42">
        <v>4.0</v>
      </c>
      <c r="J202" s="42">
        <v>0.0</v>
      </c>
      <c r="K202" s="42">
        <v>0.0</v>
      </c>
      <c r="L202" s="42">
        <v>1.0</v>
      </c>
      <c r="M202" s="42">
        <v>0.0</v>
      </c>
      <c r="N202" s="42">
        <v>0.0</v>
      </c>
      <c r="O202" s="42">
        <v>0.0</v>
      </c>
      <c r="P202" s="42">
        <v>0.0</v>
      </c>
      <c r="Q202" s="42">
        <v>0.0</v>
      </c>
    </row>
    <row r="203" ht="15.75" customHeight="1">
      <c r="A203" s="43" t="s">
        <v>55</v>
      </c>
      <c r="B203" s="44">
        <v>10.0</v>
      </c>
      <c r="C203" s="45" t="s">
        <v>60</v>
      </c>
      <c r="D203" s="45">
        <v>12.9</v>
      </c>
      <c r="E203" s="78">
        <v>3.1</v>
      </c>
      <c r="F203" s="79">
        <v>0.0</v>
      </c>
      <c r="G203" s="45">
        <v>2.0</v>
      </c>
      <c r="H203" s="45">
        <v>6.0</v>
      </c>
      <c r="I203" s="45">
        <v>2.0</v>
      </c>
      <c r="J203" s="45">
        <v>0.0</v>
      </c>
      <c r="K203" s="45">
        <v>0.0</v>
      </c>
      <c r="L203" s="45">
        <v>0.0</v>
      </c>
      <c r="M203" s="45">
        <v>0.0</v>
      </c>
      <c r="N203" s="45">
        <v>0.0</v>
      </c>
      <c r="O203" s="45">
        <v>0.0</v>
      </c>
      <c r="P203" s="45">
        <v>0.0</v>
      </c>
      <c r="Q203" s="45">
        <v>0.0</v>
      </c>
    </row>
    <row r="204" ht="15.75" customHeight="1">
      <c r="A204" s="48" t="s">
        <v>56</v>
      </c>
      <c r="B204" s="48">
        <v>222.0</v>
      </c>
      <c r="C204" s="48">
        <v>19.2</v>
      </c>
      <c r="D204" s="48">
        <v>15.0</v>
      </c>
      <c r="E204" s="80">
        <v>4.3</v>
      </c>
      <c r="F204" s="81">
        <v>1.0</v>
      </c>
      <c r="G204" s="48">
        <v>19.0</v>
      </c>
      <c r="H204" s="48">
        <v>114.0</v>
      </c>
      <c r="I204" s="48">
        <v>61.0</v>
      </c>
      <c r="J204" s="48">
        <v>19.0</v>
      </c>
      <c r="K204" s="48">
        <v>7.0</v>
      </c>
      <c r="L204" s="48">
        <v>0.0</v>
      </c>
      <c r="M204" s="48">
        <v>1.0</v>
      </c>
      <c r="N204" s="48">
        <v>0.0</v>
      </c>
      <c r="O204" s="48">
        <v>0.0</v>
      </c>
      <c r="P204" s="48">
        <v>0.0</v>
      </c>
      <c r="Q204" s="48">
        <v>0.0</v>
      </c>
    </row>
    <row r="205" ht="15.75" customHeight="1">
      <c r="A205" s="49" t="s">
        <v>57</v>
      </c>
      <c r="B205" s="49">
        <v>263.0</v>
      </c>
      <c r="C205" s="49">
        <v>19.0</v>
      </c>
      <c r="D205" s="49">
        <v>14.9</v>
      </c>
      <c r="E205" s="82">
        <v>4.3</v>
      </c>
      <c r="F205" s="83">
        <v>1.0</v>
      </c>
      <c r="G205" s="49">
        <v>26.0</v>
      </c>
      <c r="H205" s="49">
        <v>128.0</v>
      </c>
      <c r="I205" s="49">
        <v>79.0</v>
      </c>
      <c r="J205" s="49">
        <v>20.0</v>
      </c>
      <c r="K205" s="49">
        <v>8.0</v>
      </c>
      <c r="L205" s="49">
        <v>0.0</v>
      </c>
      <c r="M205" s="49">
        <v>1.0</v>
      </c>
      <c r="N205" s="49">
        <v>0.0</v>
      </c>
      <c r="O205" s="49">
        <v>0.0</v>
      </c>
      <c r="P205" s="49">
        <v>0.0</v>
      </c>
      <c r="Q205" s="49">
        <v>0.0</v>
      </c>
    </row>
    <row r="206" ht="15.75" customHeight="1">
      <c r="A206" s="50" t="s">
        <v>58</v>
      </c>
      <c r="B206" s="50">
        <v>284.0</v>
      </c>
      <c r="C206" s="50">
        <v>18.8</v>
      </c>
      <c r="D206" s="50">
        <v>14.9</v>
      </c>
      <c r="E206" s="84">
        <v>4.4</v>
      </c>
      <c r="F206" s="85">
        <v>1.0</v>
      </c>
      <c r="G206" s="50">
        <v>30.0</v>
      </c>
      <c r="H206" s="50">
        <v>138.0</v>
      </c>
      <c r="I206" s="50">
        <v>85.0</v>
      </c>
      <c r="J206" s="50">
        <v>20.0</v>
      </c>
      <c r="K206" s="50">
        <v>8.0</v>
      </c>
      <c r="L206" s="50">
        <v>1.0</v>
      </c>
      <c r="M206" s="50">
        <v>1.0</v>
      </c>
      <c r="N206" s="50">
        <v>0.0</v>
      </c>
      <c r="O206" s="50">
        <v>0.0</v>
      </c>
      <c r="P206" s="50">
        <v>0.0</v>
      </c>
      <c r="Q206" s="50">
        <v>0.0</v>
      </c>
    </row>
    <row r="207" ht="15.75" customHeight="1">
      <c r="A207" s="51" t="s">
        <v>59</v>
      </c>
      <c r="B207" s="51">
        <v>295.0</v>
      </c>
      <c r="C207" s="51">
        <v>18.7</v>
      </c>
      <c r="D207" s="51">
        <v>14.8</v>
      </c>
      <c r="E207" s="86">
        <v>4.4</v>
      </c>
      <c r="F207" s="87">
        <v>1.0</v>
      </c>
      <c r="G207" s="51">
        <v>32.0</v>
      </c>
      <c r="H207" s="51">
        <v>145.0</v>
      </c>
      <c r="I207" s="51">
        <v>87.0</v>
      </c>
      <c r="J207" s="51">
        <v>20.0</v>
      </c>
      <c r="K207" s="51">
        <v>8.0</v>
      </c>
      <c r="L207" s="51">
        <v>1.0</v>
      </c>
      <c r="M207" s="51">
        <v>1.0</v>
      </c>
      <c r="N207" s="51">
        <v>0.0</v>
      </c>
      <c r="O207" s="51">
        <v>0.0</v>
      </c>
      <c r="P207" s="51">
        <v>0.0</v>
      </c>
      <c r="Q207" s="51">
        <v>0.0</v>
      </c>
    </row>
    <row r="208" ht="15.75" customHeight="1">
      <c r="A208" s="88" t="s">
        <v>61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</row>
    <row r="209" ht="15.75" customHeight="1">
      <c r="A209" s="55">
        <f>A5</f>
        <v>44877</v>
      </c>
      <c r="B209" s="41">
        <f t="shared" ref="B209:Q209" si="1">B33</f>
        <v>344</v>
      </c>
      <c r="C209" s="42">
        <f t="shared" si="1"/>
        <v>17.6</v>
      </c>
      <c r="D209" s="42">
        <f t="shared" si="1"/>
        <v>13.5</v>
      </c>
      <c r="E209" s="76">
        <f t="shared" si="1"/>
        <v>4.1</v>
      </c>
      <c r="F209" s="89">
        <f t="shared" si="1"/>
        <v>4</v>
      </c>
      <c r="G209" s="90">
        <f t="shared" si="1"/>
        <v>57</v>
      </c>
      <c r="H209" s="90">
        <f t="shared" si="1"/>
        <v>168</v>
      </c>
      <c r="I209" s="90">
        <f t="shared" si="1"/>
        <v>93</v>
      </c>
      <c r="J209" s="90">
        <f t="shared" si="1"/>
        <v>19</v>
      </c>
      <c r="K209" s="90">
        <f t="shared" si="1"/>
        <v>2</v>
      </c>
      <c r="L209" s="90">
        <f t="shared" si="1"/>
        <v>1</v>
      </c>
      <c r="M209" s="90">
        <f t="shared" si="1"/>
        <v>0</v>
      </c>
      <c r="N209" s="90">
        <f t="shared" si="1"/>
        <v>0</v>
      </c>
      <c r="O209" s="90">
        <f t="shared" si="1"/>
        <v>0</v>
      </c>
      <c r="P209" s="90">
        <f t="shared" si="1"/>
        <v>0</v>
      </c>
      <c r="Q209" s="90">
        <f t="shared" si="1"/>
        <v>0</v>
      </c>
    </row>
    <row r="210" ht="15.75" customHeight="1">
      <c r="A210" s="56">
        <f>A34</f>
        <v>44878</v>
      </c>
      <c r="B210" s="44">
        <f t="shared" ref="B210:Q210" si="2">B62</f>
        <v>241</v>
      </c>
      <c r="C210" s="45">
        <f t="shared" si="2"/>
        <v>18.9</v>
      </c>
      <c r="D210" s="45">
        <f t="shared" si="2"/>
        <v>14.1</v>
      </c>
      <c r="E210" s="78">
        <f t="shared" si="2"/>
        <v>4.7</v>
      </c>
      <c r="F210" s="91">
        <f t="shared" si="2"/>
        <v>1</v>
      </c>
      <c r="G210" s="92">
        <f t="shared" si="2"/>
        <v>47</v>
      </c>
      <c r="H210" s="92">
        <f t="shared" si="2"/>
        <v>96</v>
      </c>
      <c r="I210" s="92">
        <f t="shared" si="2"/>
        <v>71</v>
      </c>
      <c r="J210" s="92">
        <f t="shared" si="2"/>
        <v>20</v>
      </c>
      <c r="K210" s="92">
        <f t="shared" si="2"/>
        <v>5</v>
      </c>
      <c r="L210" s="92">
        <f t="shared" si="2"/>
        <v>1</v>
      </c>
      <c r="M210" s="92">
        <f t="shared" si="2"/>
        <v>0</v>
      </c>
      <c r="N210" s="92">
        <f t="shared" si="2"/>
        <v>0</v>
      </c>
      <c r="O210" s="92">
        <f t="shared" si="2"/>
        <v>0</v>
      </c>
      <c r="P210" s="92">
        <f t="shared" si="2"/>
        <v>0</v>
      </c>
      <c r="Q210" s="92">
        <f t="shared" si="2"/>
        <v>0</v>
      </c>
    </row>
    <row r="211" ht="15.75" customHeight="1">
      <c r="A211" s="55">
        <f>A63</f>
        <v>44879</v>
      </c>
      <c r="B211" s="41">
        <f t="shared" ref="B211:Q211" si="3">B91</f>
        <v>295</v>
      </c>
      <c r="C211" s="42">
        <f t="shared" si="3"/>
        <v>18.7</v>
      </c>
      <c r="D211" s="42">
        <f t="shared" si="3"/>
        <v>14.7</v>
      </c>
      <c r="E211" s="76">
        <f t="shared" si="3"/>
        <v>4.5</v>
      </c>
      <c r="F211" s="89">
        <f t="shared" si="3"/>
        <v>0</v>
      </c>
      <c r="G211" s="90">
        <f t="shared" si="3"/>
        <v>25</v>
      </c>
      <c r="H211" s="90">
        <f t="shared" si="3"/>
        <v>155</v>
      </c>
      <c r="I211" s="90">
        <f t="shared" si="3"/>
        <v>87</v>
      </c>
      <c r="J211" s="90">
        <f t="shared" si="3"/>
        <v>20</v>
      </c>
      <c r="K211" s="90">
        <f t="shared" si="3"/>
        <v>5</v>
      </c>
      <c r="L211" s="90">
        <f t="shared" si="3"/>
        <v>1</v>
      </c>
      <c r="M211" s="90">
        <f t="shared" si="3"/>
        <v>2</v>
      </c>
      <c r="N211" s="90">
        <f t="shared" si="3"/>
        <v>0</v>
      </c>
      <c r="O211" s="90">
        <f t="shared" si="3"/>
        <v>0</v>
      </c>
      <c r="P211" s="90">
        <f t="shared" si="3"/>
        <v>0</v>
      </c>
      <c r="Q211" s="90">
        <f t="shared" si="3"/>
        <v>0</v>
      </c>
    </row>
    <row r="212" ht="15.75" customHeight="1">
      <c r="A212" s="56">
        <f>A92</f>
        <v>44880</v>
      </c>
      <c r="B212" s="44">
        <f t="shared" ref="B212:Q212" si="4">B120</f>
        <v>275</v>
      </c>
      <c r="C212" s="45">
        <f t="shared" si="4"/>
        <v>18</v>
      </c>
      <c r="D212" s="45">
        <f t="shared" si="4"/>
        <v>14.2</v>
      </c>
      <c r="E212" s="78">
        <f t="shared" si="4"/>
        <v>4.5</v>
      </c>
      <c r="F212" s="91">
        <f t="shared" si="4"/>
        <v>2</v>
      </c>
      <c r="G212" s="92">
        <f t="shared" si="4"/>
        <v>30</v>
      </c>
      <c r="H212" s="92">
        <f t="shared" si="4"/>
        <v>146</v>
      </c>
      <c r="I212" s="92">
        <f t="shared" si="4"/>
        <v>78</v>
      </c>
      <c r="J212" s="92">
        <f t="shared" si="4"/>
        <v>18</v>
      </c>
      <c r="K212" s="92">
        <f t="shared" si="4"/>
        <v>0</v>
      </c>
      <c r="L212" s="92">
        <f t="shared" si="4"/>
        <v>0</v>
      </c>
      <c r="M212" s="92">
        <f t="shared" si="4"/>
        <v>0</v>
      </c>
      <c r="N212" s="92">
        <f t="shared" si="4"/>
        <v>0</v>
      </c>
      <c r="O212" s="92">
        <f t="shared" si="4"/>
        <v>0</v>
      </c>
      <c r="P212" s="92">
        <f t="shared" si="4"/>
        <v>0</v>
      </c>
      <c r="Q212" s="92">
        <f t="shared" si="4"/>
        <v>1</v>
      </c>
    </row>
    <row r="213" ht="15.75" customHeight="1">
      <c r="A213" s="55">
        <f>A121</f>
        <v>44881</v>
      </c>
      <c r="B213" s="41">
        <f t="shared" ref="B213:Q213" si="5">B149</f>
        <v>269</v>
      </c>
      <c r="C213" s="42">
        <f t="shared" si="5"/>
        <v>17.7</v>
      </c>
      <c r="D213" s="42">
        <f t="shared" si="5"/>
        <v>14.2</v>
      </c>
      <c r="E213" s="76">
        <f t="shared" si="5"/>
        <v>3.7</v>
      </c>
      <c r="F213" s="89">
        <f t="shared" si="5"/>
        <v>0</v>
      </c>
      <c r="G213" s="90">
        <f t="shared" si="5"/>
        <v>21</v>
      </c>
      <c r="H213" s="90">
        <f t="shared" si="5"/>
        <v>151</v>
      </c>
      <c r="I213" s="90">
        <f t="shared" si="5"/>
        <v>78</v>
      </c>
      <c r="J213" s="90">
        <f t="shared" si="5"/>
        <v>17</v>
      </c>
      <c r="K213" s="90">
        <f t="shared" si="5"/>
        <v>2</v>
      </c>
      <c r="L213" s="90">
        <f t="shared" si="5"/>
        <v>0</v>
      </c>
      <c r="M213" s="90">
        <f t="shared" si="5"/>
        <v>0</v>
      </c>
      <c r="N213" s="90">
        <f t="shared" si="5"/>
        <v>0</v>
      </c>
      <c r="O213" s="90">
        <f t="shared" si="5"/>
        <v>0</v>
      </c>
      <c r="P213" s="90">
        <f t="shared" si="5"/>
        <v>0</v>
      </c>
      <c r="Q213" s="90">
        <f t="shared" si="5"/>
        <v>0</v>
      </c>
    </row>
    <row r="214" ht="15.75" customHeight="1">
      <c r="A214" s="56">
        <f>A150</f>
        <v>44882</v>
      </c>
      <c r="B214" s="44">
        <f t="shared" ref="B214:Q214" si="6">B178</f>
        <v>289</v>
      </c>
      <c r="C214" s="45">
        <f t="shared" si="6"/>
        <v>18.8</v>
      </c>
      <c r="D214" s="45">
        <f t="shared" si="6"/>
        <v>14.6</v>
      </c>
      <c r="E214" s="78">
        <f t="shared" si="6"/>
        <v>4.1</v>
      </c>
      <c r="F214" s="91">
        <f t="shared" si="6"/>
        <v>3</v>
      </c>
      <c r="G214" s="92">
        <f t="shared" si="6"/>
        <v>28</v>
      </c>
      <c r="H214" s="92">
        <f t="shared" si="6"/>
        <v>134</v>
      </c>
      <c r="I214" s="92">
        <f t="shared" si="6"/>
        <v>94</v>
      </c>
      <c r="J214" s="92">
        <f t="shared" si="6"/>
        <v>26</v>
      </c>
      <c r="K214" s="92">
        <f t="shared" si="6"/>
        <v>4</v>
      </c>
      <c r="L214" s="92">
        <f t="shared" si="6"/>
        <v>0</v>
      </c>
      <c r="M214" s="92">
        <f t="shared" si="6"/>
        <v>0</v>
      </c>
      <c r="N214" s="92">
        <f t="shared" si="6"/>
        <v>0</v>
      </c>
      <c r="O214" s="92">
        <f t="shared" si="6"/>
        <v>0</v>
      </c>
      <c r="P214" s="92">
        <f t="shared" si="6"/>
        <v>0</v>
      </c>
      <c r="Q214" s="92">
        <f t="shared" si="6"/>
        <v>0</v>
      </c>
    </row>
    <row r="215" ht="15.75" customHeight="1">
      <c r="A215" s="55">
        <f>A179</f>
        <v>44883</v>
      </c>
      <c r="B215" s="41">
        <f t="shared" ref="B215:Q215" si="7">B207</f>
        <v>295</v>
      </c>
      <c r="C215" s="42">
        <f t="shared" si="7"/>
        <v>18.7</v>
      </c>
      <c r="D215" s="42">
        <f t="shared" si="7"/>
        <v>14.8</v>
      </c>
      <c r="E215" s="76">
        <f t="shared" si="7"/>
        <v>4.4</v>
      </c>
      <c r="F215" s="89">
        <f t="shared" si="7"/>
        <v>1</v>
      </c>
      <c r="G215" s="90">
        <f t="shared" si="7"/>
        <v>32</v>
      </c>
      <c r="H215" s="90">
        <f t="shared" si="7"/>
        <v>145</v>
      </c>
      <c r="I215" s="90">
        <f t="shared" si="7"/>
        <v>87</v>
      </c>
      <c r="J215" s="90">
        <f t="shared" si="7"/>
        <v>20</v>
      </c>
      <c r="K215" s="90">
        <f t="shared" si="7"/>
        <v>8</v>
      </c>
      <c r="L215" s="90">
        <f t="shared" si="7"/>
        <v>1</v>
      </c>
      <c r="M215" s="90">
        <f t="shared" si="7"/>
        <v>1</v>
      </c>
      <c r="N215" s="90">
        <f t="shared" si="7"/>
        <v>0</v>
      </c>
      <c r="O215" s="90">
        <f t="shared" si="7"/>
        <v>0</v>
      </c>
      <c r="P215" s="90">
        <f t="shared" si="7"/>
        <v>0</v>
      </c>
      <c r="Q215" s="90">
        <f t="shared" si="7"/>
        <v>0</v>
      </c>
    </row>
    <row r="216" ht="15.75" customHeight="1">
      <c r="A216" s="93" t="s">
        <v>6</v>
      </c>
      <c r="B216" s="44"/>
      <c r="C216" s="45"/>
      <c r="D216" s="45"/>
      <c r="E216" s="78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</row>
    <row r="217" ht="15.75" customHeight="1">
      <c r="A217" s="60" t="s">
        <v>62</v>
      </c>
      <c r="B217" s="61">
        <f>SUM(B209:B215)</f>
        <v>2008</v>
      </c>
      <c r="C217" s="94">
        <v>18.2</v>
      </c>
      <c r="D217" s="94">
        <v>14.3</v>
      </c>
      <c r="E217" s="95">
        <v>4.3</v>
      </c>
      <c r="F217" s="61">
        <f t="shared" ref="F217:Q217" si="8">SUM(F209:F215)</f>
        <v>11</v>
      </c>
      <c r="G217" s="61">
        <f t="shared" si="8"/>
        <v>240</v>
      </c>
      <c r="H217" s="61">
        <f t="shared" si="8"/>
        <v>995</v>
      </c>
      <c r="I217" s="61">
        <f t="shared" si="8"/>
        <v>588</v>
      </c>
      <c r="J217" s="61">
        <f t="shared" si="8"/>
        <v>140</v>
      </c>
      <c r="K217" s="61">
        <f t="shared" si="8"/>
        <v>26</v>
      </c>
      <c r="L217" s="61">
        <f t="shared" si="8"/>
        <v>4</v>
      </c>
      <c r="M217" s="61">
        <f t="shared" si="8"/>
        <v>3</v>
      </c>
      <c r="N217" s="61">
        <f t="shared" si="8"/>
        <v>0</v>
      </c>
      <c r="O217" s="61">
        <f t="shared" si="8"/>
        <v>0</v>
      </c>
      <c r="P217" s="61">
        <f t="shared" si="8"/>
        <v>0</v>
      </c>
      <c r="Q217" s="61">
        <f t="shared" si="8"/>
        <v>1</v>
      </c>
      <c r="R217" s="63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C92:D92"/>
    <mergeCell ref="E92:F92"/>
    <mergeCell ref="G92:H92"/>
    <mergeCell ref="I92:J92"/>
    <mergeCell ref="K92:L92"/>
    <mergeCell ref="M92:N92"/>
    <mergeCell ref="O92:P92"/>
    <mergeCell ref="A92:B92"/>
    <mergeCell ref="A121:B121"/>
    <mergeCell ref="C121:D121"/>
    <mergeCell ref="E121:F121"/>
    <mergeCell ref="G121:H121"/>
    <mergeCell ref="I121:J121"/>
    <mergeCell ref="K121:L121"/>
    <mergeCell ref="C150:D150"/>
    <mergeCell ref="E150:F150"/>
    <mergeCell ref="G150:H150"/>
    <mergeCell ref="I150:J150"/>
    <mergeCell ref="K150:L150"/>
    <mergeCell ref="M150:N150"/>
    <mergeCell ref="O150:P150"/>
    <mergeCell ref="A150:B150"/>
    <mergeCell ref="A179:B179"/>
    <mergeCell ref="C179:D179"/>
    <mergeCell ref="E179:F179"/>
    <mergeCell ref="G179:H179"/>
    <mergeCell ref="I179:J179"/>
    <mergeCell ref="K179:L179"/>
    <mergeCell ref="A208:Q208"/>
    <mergeCell ref="K5:L5"/>
    <mergeCell ref="M5:N5"/>
    <mergeCell ref="O5:P5"/>
    <mergeCell ref="A3:A4"/>
    <mergeCell ref="B3:B4"/>
    <mergeCell ref="A5:B5"/>
    <mergeCell ref="C5:D5"/>
    <mergeCell ref="E5:F5"/>
    <mergeCell ref="G5:H5"/>
    <mergeCell ref="I5:J5"/>
    <mergeCell ref="C34:D34"/>
    <mergeCell ref="E34:F34"/>
    <mergeCell ref="G34:H34"/>
    <mergeCell ref="I34:J34"/>
    <mergeCell ref="K34:L34"/>
    <mergeCell ref="M34:N34"/>
    <mergeCell ref="O34:P34"/>
    <mergeCell ref="M63:N63"/>
    <mergeCell ref="O63:P63"/>
    <mergeCell ref="A34:B34"/>
    <mergeCell ref="A63:B63"/>
    <mergeCell ref="C63:D63"/>
    <mergeCell ref="E63:F63"/>
    <mergeCell ref="G63:H63"/>
    <mergeCell ref="I63:J63"/>
    <mergeCell ref="K63:L63"/>
    <mergeCell ref="M121:N121"/>
    <mergeCell ref="O121:P121"/>
    <mergeCell ref="M179:N179"/>
    <mergeCell ref="O179:P179"/>
  </mergeCells>
  <conditionalFormatting sqref="A6:A17">
    <cfRule type="expression" dxfId="0" priority="1" stopIfTrue="1">
      <formula>$B6=MAX($B$6:$B$17)</formula>
    </cfRule>
  </conditionalFormatting>
  <conditionalFormatting sqref="A6:A17">
    <cfRule type="expression" dxfId="0" priority="2" stopIfTrue="1">
      <formula>$B6=MAX($B$6:$B$17)</formula>
    </cfRule>
  </conditionalFormatting>
  <conditionalFormatting sqref="A6:A17">
    <cfRule type="expression" dxfId="2" priority="3">
      <formula>$B6= MAX($B$35:$B$46)</formula>
    </cfRule>
  </conditionalFormatting>
  <conditionalFormatting sqref="A18">
    <cfRule type="expression" dxfId="0" priority="4" stopIfTrue="1">
      <formula>$B18= MAX($B$18:$B$29)</formula>
    </cfRule>
  </conditionalFormatting>
  <conditionalFormatting sqref="A19:A29">
    <cfRule type="expression" dxfId="0" priority="5" stopIfTrue="1">
      <formula>$B19= MAX($B$18:$B$29)</formula>
    </cfRule>
  </conditionalFormatting>
  <conditionalFormatting sqref="A48:A58">
    <cfRule type="expression" dxfId="0" priority="6" stopIfTrue="1">
      <formula>$B48= MAX($B$47:$B$58)</formula>
    </cfRule>
  </conditionalFormatting>
  <conditionalFormatting sqref="A64:A75">
    <cfRule type="expression" dxfId="0" priority="7" stopIfTrue="1">
      <formula>$B64=MAX($B$64:$B$75)</formula>
    </cfRule>
  </conditionalFormatting>
  <conditionalFormatting sqref="A76:A87">
    <cfRule type="expression" dxfId="1" priority="8">
      <formula>$B76=MAX($B$76:$B$87)</formula>
    </cfRule>
  </conditionalFormatting>
  <conditionalFormatting sqref="A93:A104">
    <cfRule type="expression" dxfId="0" priority="9" stopIfTrue="1">
      <formula>$B93=MAX($B$93:$B$104)</formula>
    </cfRule>
  </conditionalFormatting>
  <conditionalFormatting sqref="A105:A116">
    <cfRule type="expression" dxfId="1" priority="10">
      <formula>$B105=MAX($B$105:$B$116)</formula>
    </cfRule>
  </conditionalFormatting>
  <conditionalFormatting sqref="A122:A133">
    <cfRule type="expression" dxfId="0" priority="11" stopIfTrue="1">
      <formula>$B122=MAX($B$122:$B$133)</formula>
    </cfRule>
  </conditionalFormatting>
  <conditionalFormatting sqref="A134:A145">
    <cfRule type="expression" dxfId="1" priority="12">
      <formula>$B134=MAX($B$134:$B$145)</formula>
    </cfRule>
  </conditionalFormatting>
  <conditionalFormatting sqref="A151:A162">
    <cfRule type="expression" dxfId="0" priority="13" stopIfTrue="1">
      <formula>$B151=MAX($B$151:$B$162)</formula>
    </cfRule>
  </conditionalFormatting>
  <conditionalFormatting sqref="A173:A174">
    <cfRule type="expression" dxfId="1" priority="14">
      <formula>$B173=MAX($B$163:$B$174)</formula>
    </cfRule>
  </conditionalFormatting>
  <conditionalFormatting sqref="A180:A191">
    <cfRule type="expression" dxfId="0" priority="15" stopIfTrue="1">
      <formula>$B180=MAX($B$180:$B$191)</formula>
    </cfRule>
  </conditionalFormatting>
  <conditionalFormatting sqref="A192:A195">
    <cfRule type="expression" dxfId="1" priority="16">
      <formula>$B192=MAX($B$192:$B$203)</formula>
    </cfRule>
  </conditionalFormatting>
  <conditionalFormatting sqref="A163:A172">
    <cfRule type="expression" dxfId="0" priority="17" stopIfTrue="1">
      <formula>$B163=MAX($B$151:$B$162)</formula>
    </cfRule>
  </conditionalFormatting>
  <conditionalFormatting sqref="A35:A47">
    <cfRule type="expression" dxfId="0" priority="18" stopIfTrue="1">
      <formula>$B35= MAX($B$47:$B$58)</formula>
    </cfRule>
  </conditionalFormatting>
  <conditionalFormatting sqref="A196:A203">
    <cfRule type="expression" dxfId="1" priority="19">
      <formula>$B196=MAX($B$192:$B$203)</formula>
    </cfRule>
  </conditionalFormatting>
  <printOptions/>
  <pageMargins bottom="0.75" footer="0.0" header="0.0" left="0.25" right="0.25" top="0.75"/>
  <pageSetup fitToHeight="0"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0" width="14.0"/>
    <col customWidth="1" hidden="1" min="11" max="11" width="8.71"/>
    <col customWidth="1" min="12" max="26" width="8.71"/>
  </cols>
  <sheetData>
    <row r="1">
      <c r="A1" s="96"/>
      <c r="B1" s="96"/>
      <c r="C1" s="97"/>
      <c r="D1" s="97"/>
      <c r="E1" s="33" t="str">
        <f>Speed2!I1</f>
        <v>Site No : 22445-6</v>
      </c>
      <c r="F1" s="33"/>
      <c r="G1" s="33"/>
      <c r="H1" s="72"/>
      <c r="I1" s="96"/>
      <c r="J1" s="98" t="str">
        <f>Speed2!Q1</f>
        <v>DE BEAUVOIR ROAD, NORTH OF BUCKINGHAM ROAD</v>
      </c>
    </row>
    <row r="2">
      <c r="A2" s="33"/>
      <c r="B2" s="33"/>
      <c r="C2" s="34"/>
      <c r="D2" s="7"/>
      <c r="E2" s="33" t="str">
        <f>ClassSum2!H2</f>
        <v>Channel: Southbound</v>
      </c>
      <c r="F2" s="33"/>
      <c r="G2" s="33"/>
      <c r="H2" s="96"/>
      <c r="I2" s="96"/>
      <c r="J2" s="96"/>
    </row>
    <row r="3" ht="34.5" customHeight="1">
      <c r="A3" s="99" t="s">
        <v>18</v>
      </c>
      <c r="B3" s="100">
        <f t="shared" ref="B3:H3" si="1">+B4</f>
        <v>44877</v>
      </c>
      <c r="C3" s="100">
        <f t="shared" si="1"/>
        <v>44878</v>
      </c>
      <c r="D3" s="100">
        <f t="shared" si="1"/>
        <v>44879</v>
      </c>
      <c r="E3" s="100">
        <f t="shared" si="1"/>
        <v>44880</v>
      </c>
      <c r="F3" s="100">
        <f t="shared" si="1"/>
        <v>44881</v>
      </c>
      <c r="G3" s="100">
        <f t="shared" si="1"/>
        <v>44882</v>
      </c>
      <c r="H3" s="100">
        <f t="shared" si="1"/>
        <v>44883</v>
      </c>
      <c r="I3" s="72" t="s">
        <v>82</v>
      </c>
      <c r="J3" s="72" t="s">
        <v>83</v>
      </c>
    </row>
    <row r="4">
      <c r="A4" s="37"/>
      <c r="B4" s="101">
        <f>+'Speed Summary'!E5</f>
        <v>44877</v>
      </c>
      <c r="C4" s="101">
        <f t="shared" ref="C4:H4" si="2">+B4+1</f>
        <v>44878</v>
      </c>
      <c r="D4" s="101">
        <f t="shared" si="2"/>
        <v>44879</v>
      </c>
      <c r="E4" s="101">
        <f t="shared" si="2"/>
        <v>44880</v>
      </c>
      <c r="F4" s="101">
        <f t="shared" si="2"/>
        <v>44881</v>
      </c>
      <c r="G4" s="101">
        <f t="shared" si="2"/>
        <v>44882</v>
      </c>
      <c r="H4" s="101">
        <f t="shared" si="2"/>
        <v>44883</v>
      </c>
      <c r="I4" s="101" t="s">
        <v>84</v>
      </c>
      <c r="J4" s="101" t="s">
        <v>84</v>
      </c>
    </row>
    <row r="5">
      <c r="A5" s="102"/>
      <c r="B5" s="103"/>
      <c r="C5" s="104"/>
      <c r="D5" s="104"/>
      <c r="E5" s="104"/>
      <c r="F5" s="104"/>
      <c r="G5" s="104"/>
      <c r="H5" s="104"/>
      <c r="I5" s="104"/>
      <c r="J5" s="104"/>
    </row>
    <row r="6">
      <c r="A6" s="40">
        <v>0.0</v>
      </c>
      <c r="B6" s="90">
        <f>Speed2!B6</f>
        <v>8</v>
      </c>
      <c r="C6" s="90">
        <f>Speed2!B35</f>
        <v>3</v>
      </c>
      <c r="D6" s="90">
        <f>Speed2!B64</f>
        <v>0</v>
      </c>
      <c r="E6" s="90">
        <f>Speed2!B93</f>
        <v>2</v>
      </c>
      <c r="F6" s="90">
        <f>Speed2!B122</f>
        <v>2</v>
      </c>
      <c r="G6" s="90">
        <f>Speed2!B151</f>
        <v>1</v>
      </c>
      <c r="H6" s="90">
        <f>Speed2!B180</f>
        <v>4</v>
      </c>
      <c r="I6" s="90">
        <f t="shared" ref="I6:I33" si="3">SUM(D6:H6)/5</f>
        <v>1.8</v>
      </c>
      <c r="J6" s="90">
        <f t="shared" ref="J6:J33" si="4">SUM(B6:H6)/7</f>
        <v>2.857142857</v>
      </c>
      <c r="K6" s="105">
        <v>0.0</v>
      </c>
    </row>
    <row r="7">
      <c r="A7" s="106">
        <v>0.041666666666666664</v>
      </c>
      <c r="B7" s="92">
        <f>Speed2!B7</f>
        <v>4</v>
      </c>
      <c r="C7" s="92">
        <f>Speed2!B36</f>
        <v>4</v>
      </c>
      <c r="D7" s="92">
        <f>Speed2!B65</f>
        <v>1</v>
      </c>
      <c r="E7" s="92">
        <f>Speed2!B94</f>
        <v>0</v>
      </c>
      <c r="F7" s="92">
        <f>Speed2!B123</f>
        <v>1</v>
      </c>
      <c r="G7" s="92">
        <f>Speed2!B152</f>
        <v>1</v>
      </c>
      <c r="H7" s="92">
        <f>Speed2!B181</f>
        <v>1</v>
      </c>
      <c r="I7" s="92">
        <f t="shared" si="3"/>
        <v>0.8</v>
      </c>
      <c r="J7" s="92">
        <f t="shared" si="4"/>
        <v>1.714285714</v>
      </c>
      <c r="K7" s="105">
        <v>0.041666666666666664</v>
      </c>
    </row>
    <row r="8">
      <c r="A8" s="40">
        <v>0.08333333333333333</v>
      </c>
      <c r="B8" s="90">
        <f>Speed2!B8</f>
        <v>2</v>
      </c>
      <c r="C8" s="90">
        <f>Speed2!B37</f>
        <v>3</v>
      </c>
      <c r="D8" s="90">
        <f>Speed2!B66</f>
        <v>1</v>
      </c>
      <c r="E8" s="90">
        <f>Speed2!B95</f>
        <v>0</v>
      </c>
      <c r="F8" s="90">
        <f>Speed2!B124</f>
        <v>0</v>
      </c>
      <c r="G8" s="90">
        <f>Speed2!B153</f>
        <v>1</v>
      </c>
      <c r="H8" s="90">
        <f>Speed2!B182</f>
        <v>2</v>
      </c>
      <c r="I8" s="90">
        <f t="shared" si="3"/>
        <v>0.8</v>
      </c>
      <c r="J8" s="90">
        <f t="shared" si="4"/>
        <v>1.285714286</v>
      </c>
      <c r="K8" s="105">
        <v>0.08333333333333333</v>
      </c>
    </row>
    <row r="9">
      <c r="A9" s="106">
        <v>0.125</v>
      </c>
      <c r="B9" s="92">
        <f>Speed2!B9</f>
        <v>2</v>
      </c>
      <c r="C9" s="92">
        <f>Speed2!B38</f>
        <v>0</v>
      </c>
      <c r="D9" s="92">
        <f>Speed2!B67</f>
        <v>0</v>
      </c>
      <c r="E9" s="92">
        <f>Speed2!B96</f>
        <v>0</v>
      </c>
      <c r="F9" s="92">
        <f>Speed2!B125</f>
        <v>0</v>
      </c>
      <c r="G9" s="92">
        <f>Speed2!B154</f>
        <v>0</v>
      </c>
      <c r="H9" s="92">
        <f>Speed2!B183</f>
        <v>3</v>
      </c>
      <c r="I9" s="92">
        <f t="shared" si="3"/>
        <v>0.6</v>
      </c>
      <c r="J9" s="92">
        <f t="shared" si="4"/>
        <v>0.7142857143</v>
      </c>
      <c r="K9" s="105">
        <v>0.125</v>
      </c>
    </row>
    <row r="10">
      <c r="A10" s="40">
        <v>0.16666666666666666</v>
      </c>
      <c r="B10" s="90">
        <f>Speed2!B10</f>
        <v>2</v>
      </c>
      <c r="C10" s="90">
        <f>Speed2!B39</f>
        <v>3</v>
      </c>
      <c r="D10" s="90">
        <f>Speed2!B68</f>
        <v>2</v>
      </c>
      <c r="E10" s="90">
        <f>Speed2!B97</f>
        <v>1</v>
      </c>
      <c r="F10" s="90">
        <f>Speed2!B126</f>
        <v>2</v>
      </c>
      <c r="G10" s="90">
        <f>Speed2!B155</f>
        <v>1</v>
      </c>
      <c r="H10" s="90">
        <f>Speed2!B184</f>
        <v>0</v>
      </c>
      <c r="I10" s="90">
        <f t="shared" si="3"/>
        <v>1.2</v>
      </c>
      <c r="J10" s="90">
        <f t="shared" si="4"/>
        <v>1.571428571</v>
      </c>
      <c r="K10" s="105">
        <v>0.16666666666666666</v>
      </c>
    </row>
    <row r="11">
      <c r="A11" s="106">
        <v>0.20833333333333334</v>
      </c>
      <c r="B11" s="92">
        <f>Speed2!B11</f>
        <v>0</v>
      </c>
      <c r="C11" s="92">
        <f>Speed2!B40</f>
        <v>1</v>
      </c>
      <c r="D11" s="92">
        <f>Speed2!B69</f>
        <v>0</v>
      </c>
      <c r="E11" s="92">
        <f>Speed2!B98</f>
        <v>2</v>
      </c>
      <c r="F11" s="92">
        <f>Speed2!B127</f>
        <v>0</v>
      </c>
      <c r="G11" s="92">
        <f>Speed2!B156</f>
        <v>1</v>
      </c>
      <c r="H11" s="92">
        <f>Speed2!B185</f>
        <v>1</v>
      </c>
      <c r="I11" s="92">
        <f t="shared" si="3"/>
        <v>0.8</v>
      </c>
      <c r="J11" s="92">
        <f t="shared" si="4"/>
        <v>0.7142857143</v>
      </c>
      <c r="K11" s="105">
        <v>0.20833333333333334</v>
      </c>
    </row>
    <row r="12">
      <c r="A12" s="40">
        <v>0.25</v>
      </c>
      <c r="B12" s="90">
        <f>Speed2!B12</f>
        <v>2</v>
      </c>
      <c r="C12" s="90">
        <f>Speed2!B41</f>
        <v>0</v>
      </c>
      <c r="D12" s="90">
        <f>Speed2!B70</f>
        <v>0</v>
      </c>
      <c r="E12" s="90">
        <f>Speed2!B99</f>
        <v>1</v>
      </c>
      <c r="F12" s="90">
        <f>Speed2!B128</f>
        <v>2</v>
      </c>
      <c r="G12" s="90">
        <f>Speed2!B157</f>
        <v>3</v>
      </c>
      <c r="H12" s="90">
        <f>Speed2!B186</f>
        <v>2</v>
      </c>
      <c r="I12" s="90">
        <f t="shared" si="3"/>
        <v>1.6</v>
      </c>
      <c r="J12" s="90">
        <f t="shared" si="4"/>
        <v>1.428571429</v>
      </c>
      <c r="K12" s="105">
        <v>0.25</v>
      </c>
    </row>
    <row r="13">
      <c r="A13" s="106">
        <v>0.2916666666666667</v>
      </c>
      <c r="B13" s="92">
        <f>Speed2!B13</f>
        <v>2</v>
      </c>
      <c r="C13" s="92">
        <f>Speed2!B42</f>
        <v>2</v>
      </c>
      <c r="D13" s="92">
        <f>Speed2!B71</f>
        <v>11</v>
      </c>
      <c r="E13" s="92">
        <f>Speed2!B100</f>
        <v>10</v>
      </c>
      <c r="F13" s="92">
        <f>Speed2!B129</f>
        <v>15</v>
      </c>
      <c r="G13" s="92">
        <f>Speed2!B158</f>
        <v>13</v>
      </c>
      <c r="H13" s="92">
        <f>Speed2!B187</f>
        <v>13</v>
      </c>
      <c r="I13" s="92">
        <f t="shared" si="3"/>
        <v>12.4</v>
      </c>
      <c r="J13" s="92">
        <f t="shared" si="4"/>
        <v>9.428571429</v>
      </c>
      <c r="K13" s="105">
        <v>0.2916666666666667</v>
      </c>
    </row>
    <row r="14">
      <c r="A14" s="40">
        <v>0.3333333333333333</v>
      </c>
      <c r="B14" s="90">
        <f>Speed2!B14</f>
        <v>6</v>
      </c>
      <c r="C14" s="90">
        <f>Speed2!B43</f>
        <v>4</v>
      </c>
      <c r="D14" s="90">
        <f>Speed2!B72</f>
        <v>18</v>
      </c>
      <c r="E14" s="90">
        <f>Speed2!B101</f>
        <v>33</v>
      </c>
      <c r="F14" s="90">
        <f>Speed2!B130</f>
        <v>32</v>
      </c>
      <c r="G14" s="90">
        <f>Speed2!B159</f>
        <v>28</v>
      </c>
      <c r="H14" s="90">
        <f>Speed2!B188</f>
        <v>6</v>
      </c>
      <c r="I14" s="90">
        <f t="shared" si="3"/>
        <v>23.4</v>
      </c>
      <c r="J14" s="90">
        <f t="shared" si="4"/>
        <v>18.14285714</v>
      </c>
      <c r="K14" s="105">
        <v>0.3333333333333333</v>
      </c>
    </row>
    <row r="15">
      <c r="A15" s="106">
        <v>0.375</v>
      </c>
      <c r="B15" s="92">
        <f>Speed2!B15</f>
        <v>29</v>
      </c>
      <c r="C15" s="92">
        <f>Speed2!B44</f>
        <v>28</v>
      </c>
      <c r="D15" s="92">
        <f>Speed2!B73</f>
        <v>27</v>
      </c>
      <c r="E15" s="92">
        <f>Speed2!B102</f>
        <v>15</v>
      </c>
      <c r="F15" s="92">
        <f>Speed2!B131</f>
        <v>22</v>
      </c>
      <c r="G15" s="92">
        <f>Speed2!B160</f>
        <v>18</v>
      </c>
      <c r="H15" s="92">
        <f>Speed2!B189</f>
        <v>15</v>
      </c>
      <c r="I15" s="92">
        <f t="shared" si="3"/>
        <v>19.4</v>
      </c>
      <c r="J15" s="92">
        <f t="shared" si="4"/>
        <v>22</v>
      </c>
      <c r="K15" s="105">
        <v>0.375</v>
      </c>
    </row>
    <row r="16">
      <c r="A16" s="40">
        <v>0.4166666666666667</v>
      </c>
      <c r="B16" s="90">
        <f>Speed2!B16</f>
        <v>11</v>
      </c>
      <c r="C16" s="90">
        <f>Speed2!B45</f>
        <v>10</v>
      </c>
      <c r="D16" s="90">
        <f>Speed2!B74</f>
        <v>10</v>
      </c>
      <c r="E16" s="90">
        <f>Speed2!B103</f>
        <v>8</v>
      </c>
      <c r="F16" s="90">
        <f>Speed2!B132</f>
        <v>14</v>
      </c>
      <c r="G16" s="90">
        <f>Speed2!B161</f>
        <v>18</v>
      </c>
      <c r="H16" s="90">
        <f>Speed2!B190</f>
        <v>10</v>
      </c>
      <c r="I16" s="90">
        <f t="shared" si="3"/>
        <v>12</v>
      </c>
      <c r="J16" s="90">
        <f t="shared" si="4"/>
        <v>11.57142857</v>
      </c>
      <c r="K16" s="105">
        <v>0.4166666666666667</v>
      </c>
    </row>
    <row r="17">
      <c r="A17" s="106">
        <v>0.4583333333333333</v>
      </c>
      <c r="B17" s="92">
        <f>Speed2!B17</f>
        <v>30</v>
      </c>
      <c r="C17" s="92">
        <f>Speed2!B46</f>
        <v>4</v>
      </c>
      <c r="D17" s="92">
        <f>Speed2!B75</f>
        <v>20</v>
      </c>
      <c r="E17" s="92">
        <f>Speed2!B104</f>
        <v>19</v>
      </c>
      <c r="F17" s="92">
        <f>Speed2!B133</f>
        <v>15</v>
      </c>
      <c r="G17" s="92">
        <f>Speed2!B162</f>
        <v>16</v>
      </c>
      <c r="H17" s="92">
        <f>Speed2!B191</f>
        <v>21</v>
      </c>
      <c r="I17" s="92">
        <f t="shared" si="3"/>
        <v>18.2</v>
      </c>
      <c r="J17" s="92">
        <f t="shared" si="4"/>
        <v>17.85714286</v>
      </c>
      <c r="K17" s="105">
        <v>0.4583333333333333</v>
      </c>
    </row>
    <row r="18">
      <c r="A18" s="40">
        <v>0.5</v>
      </c>
      <c r="B18" s="90">
        <f>Speed2!B18</f>
        <v>23</v>
      </c>
      <c r="C18" s="90">
        <f>Speed2!B47</f>
        <v>19</v>
      </c>
      <c r="D18" s="90">
        <f>Speed2!B76</f>
        <v>29</v>
      </c>
      <c r="E18" s="90">
        <f>Speed2!B105</f>
        <v>18</v>
      </c>
      <c r="F18" s="90">
        <f>Speed2!B134</f>
        <v>19</v>
      </c>
      <c r="G18" s="90">
        <f>Speed2!B163</f>
        <v>16</v>
      </c>
      <c r="H18" s="90">
        <f>Speed2!B192</f>
        <v>24</v>
      </c>
      <c r="I18" s="90">
        <f t="shared" si="3"/>
        <v>21.2</v>
      </c>
      <c r="J18" s="90">
        <f t="shared" si="4"/>
        <v>21.14285714</v>
      </c>
      <c r="K18" s="105">
        <v>0.5</v>
      </c>
    </row>
    <row r="19">
      <c r="A19" s="106">
        <v>0.5416666666666666</v>
      </c>
      <c r="B19" s="92">
        <f>Speed2!B19</f>
        <v>33</v>
      </c>
      <c r="C19" s="92">
        <f>Speed2!B48</f>
        <v>18</v>
      </c>
      <c r="D19" s="92">
        <f>Speed2!B77</f>
        <v>12</v>
      </c>
      <c r="E19" s="92">
        <f>Speed2!B106</f>
        <v>19</v>
      </c>
      <c r="F19" s="92">
        <f>Speed2!B135</f>
        <v>15</v>
      </c>
      <c r="G19" s="92">
        <f>Speed2!B164</f>
        <v>16</v>
      </c>
      <c r="H19" s="92">
        <f>Speed2!B193</f>
        <v>22</v>
      </c>
      <c r="I19" s="92">
        <f t="shared" si="3"/>
        <v>16.8</v>
      </c>
      <c r="J19" s="92">
        <f t="shared" si="4"/>
        <v>19.28571429</v>
      </c>
      <c r="K19" s="105">
        <v>0.5416666666666666</v>
      </c>
    </row>
    <row r="20">
      <c r="A20" s="40">
        <v>0.5833333333333334</v>
      </c>
      <c r="B20" s="90">
        <f>Speed2!B20</f>
        <v>20</v>
      </c>
      <c r="C20" s="90">
        <f>Speed2!B49</f>
        <v>13</v>
      </c>
      <c r="D20" s="90">
        <f>Speed2!B78</f>
        <v>17</v>
      </c>
      <c r="E20" s="90">
        <f>Speed2!B107</f>
        <v>19</v>
      </c>
      <c r="F20" s="90">
        <f>Speed2!B136</f>
        <v>17</v>
      </c>
      <c r="G20" s="90">
        <f>Speed2!B165</f>
        <v>18</v>
      </c>
      <c r="H20" s="90">
        <f>Speed2!B194</f>
        <v>20</v>
      </c>
      <c r="I20" s="90">
        <f t="shared" si="3"/>
        <v>18.2</v>
      </c>
      <c r="J20" s="90">
        <f t="shared" si="4"/>
        <v>17.71428571</v>
      </c>
      <c r="K20" s="105">
        <v>0.5833333333333334</v>
      </c>
    </row>
    <row r="21" ht="15.75" customHeight="1">
      <c r="A21" s="106">
        <v>0.625</v>
      </c>
      <c r="B21" s="92">
        <f>Speed2!B21</f>
        <v>25</v>
      </c>
      <c r="C21" s="92">
        <f>Speed2!B50</f>
        <v>22</v>
      </c>
      <c r="D21" s="92">
        <f>Speed2!B79</f>
        <v>31</v>
      </c>
      <c r="E21" s="92">
        <f>Speed2!B108</f>
        <v>25</v>
      </c>
      <c r="F21" s="92">
        <f>Speed2!B137</f>
        <v>15</v>
      </c>
      <c r="G21" s="92">
        <f>Speed2!B166</f>
        <v>23</v>
      </c>
      <c r="H21" s="92">
        <f>Speed2!B195</f>
        <v>23</v>
      </c>
      <c r="I21" s="92">
        <f t="shared" si="3"/>
        <v>23.4</v>
      </c>
      <c r="J21" s="92">
        <f t="shared" si="4"/>
        <v>23.42857143</v>
      </c>
      <c r="K21" s="105">
        <v>0.625</v>
      </c>
    </row>
    <row r="22" ht="15.75" customHeight="1">
      <c r="A22" s="40">
        <v>0.6666666666666666</v>
      </c>
      <c r="B22" s="90">
        <f>Speed2!B22</f>
        <v>25</v>
      </c>
      <c r="C22" s="90">
        <f>Speed2!B51</f>
        <v>13</v>
      </c>
      <c r="D22" s="90">
        <f>Speed2!B80</f>
        <v>14</v>
      </c>
      <c r="E22" s="90">
        <f>Speed2!B109</f>
        <v>15</v>
      </c>
      <c r="F22" s="90">
        <f>Speed2!B138</f>
        <v>13</v>
      </c>
      <c r="G22" s="90">
        <f>Speed2!B167</f>
        <v>18</v>
      </c>
      <c r="H22" s="90">
        <f>Speed2!B196</f>
        <v>22</v>
      </c>
      <c r="I22" s="90">
        <f t="shared" si="3"/>
        <v>16.4</v>
      </c>
      <c r="J22" s="90">
        <f t="shared" si="4"/>
        <v>17.14285714</v>
      </c>
      <c r="K22" s="105">
        <v>0.6666666666666666</v>
      </c>
    </row>
    <row r="23" ht="15.75" customHeight="1">
      <c r="A23" s="106">
        <v>0.7083333333333334</v>
      </c>
      <c r="B23" s="92">
        <f>Speed2!B23</f>
        <v>29</v>
      </c>
      <c r="C23" s="92">
        <f>Speed2!B52</f>
        <v>28</v>
      </c>
      <c r="D23" s="92">
        <f>Speed2!B81</f>
        <v>18</v>
      </c>
      <c r="E23" s="92">
        <f>Speed2!B110</f>
        <v>18</v>
      </c>
      <c r="F23" s="92">
        <f>Speed2!B139</f>
        <v>11</v>
      </c>
      <c r="G23" s="92">
        <f>Speed2!B168</f>
        <v>12</v>
      </c>
      <c r="H23" s="92">
        <f>Speed2!B197</f>
        <v>23</v>
      </c>
      <c r="I23" s="92">
        <f t="shared" si="3"/>
        <v>16.4</v>
      </c>
      <c r="J23" s="92">
        <f t="shared" si="4"/>
        <v>19.85714286</v>
      </c>
      <c r="K23" s="105">
        <v>0.7083333333333334</v>
      </c>
    </row>
    <row r="24" ht="15.75" customHeight="1">
      <c r="A24" s="40">
        <v>0.75</v>
      </c>
      <c r="B24" s="90">
        <f>Speed2!B24</f>
        <v>18</v>
      </c>
      <c r="C24" s="90">
        <f>Speed2!B53</f>
        <v>19</v>
      </c>
      <c r="D24" s="90">
        <f>Speed2!B82</f>
        <v>13</v>
      </c>
      <c r="E24" s="90">
        <f>Speed2!B111</f>
        <v>19</v>
      </c>
      <c r="F24" s="90">
        <f>Speed2!B140</f>
        <v>18</v>
      </c>
      <c r="G24" s="90">
        <f>Speed2!B169</f>
        <v>18</v>
      </c>
      <c r="H24" s="90">
        <f>Speed2!B198</f>
        <v>23</v>
      </c>
      <c r="I24" s="90">
        <f t="shared" si="3"/>
        <v>18.2</v>
      </c>
      <c r="J24" s="90">
        <f t="shared" si="4"/>
        <v>18.28571429</v>
      </c>
      <c r="K24" s="105">
        <v>0.75</v>
      </c>
    </row>
    <row r="25" ht="15.75" customHeight="1">
      <c r="A25" s="106">
        <v>0.7916666666666666</v>
      </c>
      <c r="B25" s="92">
        <f>Speed2!B25</f>
        <v>20</v>
      </c>
      <c r="C25" s="92">
        <f>Speed2!B54</f>
        <v>12</v>
      </c>
      <c r="D25" s="92">
        <f>Speed2!B83</f>
        <v>34</v>
      </c>
      <c r="E25" s="92">
        <f>Speed2!B112</f>
        <v>12</v>
      </c>
      <c r="F25" s="92">
        <f>Speed2!B141</f>
        <v>19</v>
      </c>
      <c r="G25" s="92">
        <f>Speed2!B170</f>
        <v>33</v>
      </c>
      <c r="H25" s="92">
        <f>Speed2!B199</f>
        <v>15</v>
      </c>
      <c r="I25" s="92">
        <f t="shared" si="3"/>
        <v>22.6</v>
      </c>
      <c r="J25" s="92">
        <f t="shared" si="4"/>
        <v>20.71428571</v>
      </c>
      <c r="K25" s="105">
        <v>0.7916666666666666</v>
      </c>
    </row>
    <row r="26" ht="15.75" customHeight="1">
      <c r="A26" s="40">
        <v>0.8333333333333334</v>
      </c>
      <c r="B26" s="90">
        <f>Speed2!B26</f>
        <v>15</v>
      </c>
      <c r="C26" s="90">
        <f>Speed2!B55</f>
        <v>15</v>
      </c>
      <c r="D26" s="90">
        <f>Speed2!B84</f>
        <v>19</v>
      </c>
      <c r="E26" s="90">
        <f>Speed2!B113</f>
        <v>11</v>
      </c>
      <c r="F26" s="90">
        <f>Speed2!B142</f>
        <v>10</v>
      </c>
      <c r="G26" s="90">
        <f>Speed2!B171</f>
        <v>10</v>
      </c>
      <c r="H26" s="90">
        <f>Speed2!B200</f>
        <v>11</v>
      </c>
      <c r="I26" s="90">
        <f t="shared" si="3"/>
        <v>12.2</v>
      </c>
      <c r="J26" s="90">
        <f t="shared" si="4"/>
        <v>13</v>
      </c>
      <c r="K26" s="105">
        <v>0.8333333333333334</v>
      </c>
    </row>
    <row r="27" ht="15.75" customHeight="1">
      <c r="A27" s="106">
        <v>0.875</v>
      </c>
      <c r="B27" s="92">
        <f>Speed2!B27</f>
        <v>18</v>
      </c>
      <c r="C27" s="92">
        <f>Speed2!B56</f>
        <v>9</v>
      </c>
      <c r="D27" s="92">
        <f>Speed2!B85</f>
        <v>10</v>
      </c>
      <c r="E27" s="92">
        <f>Speed2!B114</f>
        <v>11</v>
      </c>
      <c r="F27" s="92">
        <f>Speed2!B143</f>
        <v>13</v>
      </c>
      <c r="G27" s="92">
        <f>Speed2!B172</f>
        <v>7</v>
      </c>
      <c r="H27" s="92">
        <f>Speed2!B201</f>
        <v>13</v>
      </c>
      <c r="I27" s="92">
        <f t="shared" si="3"/>
        <v>10.8</v>
      </c>
      <c r="J27" s="92">
        <f t="shared" si="4"/>
        <v>11.57142857</v>
      </c>
      <c r="K27" s="105">
        <v>0.875</v>
      </c>
    </row>
    <row r="28" ht="15.75" customHeight="1">
      <c r="A28" s="40">
        <v>0.9166666666666666</v>
      </c>
      <c r="B28" s="90">
        <f>Speed2!B28</f>
        <v>9</v>
      </c>
      <c r="C28" s="90">
        <f>Speed2!B57</f>
        <v>9</v>
      </c>
      <c r="D28" s="90">
        <f>Speed2!B86</f>
        <v>4</v>
      </c>
      <c r="E28" s="90">
        <f>Speed2!B115</f>
        <v>13</v>
      </c>
      <c r="F28" s="90">
        <f>Speed2!B144</f>
        <v>8</v>
      </c>
      <c r="G28" s="90">
        <f>Speed2!B173</f>
        <v>12</v>
      </c>
      <c r="H28" s="90">
        <f>Speed2!B202</f>
        <v>11</v>
      </c>
      <c r="I28" s="90">
        <f t="shared" si="3"/>
        <v>9.6</v>
      </c>
      <c r="J28" s="90">
        <f t="shared" si="4"/>
        <v>9.428571429</v>
      </c>
      <c r="K28" s="105">
        <v>0.9166666666666666</v>
      </c>
    </row>
    <row r="29" ht="15.75" customHeight="1">
      <c r="A29" s="106">
        <v>0.9583333333333334</v>
      </c>
      <c r="B29" s="107">
        <f>Speed2!B29</f>
        <v>11</v>
      </c>
      <c r="C29" s="107">
        <f>Speed2!B58</f>
        <v>2</v>
      </c>
      <c r="D29" s="107">
        <f>Speed2!B87</f>
        <v>4</v>
      </c>
      <c r="E29" s="107">
        <f>Speed2!B116</f>
        <v>4</v>
      </c>
      <c r="F29" s="107">
        <f>Speed2!B145</f>
        <v>6</v>
      </c>
      <c r="G29" s="107">
        <f>Speed2!B174</f>
        <v>5</v>
      </c>
      <c r="H29" s="107">
        <f>Speed2!B203</f>
        <v>10</v>
      </c>
      <c r="I29" s="107">
        <f t="shared" si="3"/>
        <v>5.8</v>
      </c>
      <c r="J29" s="107">
        <f t="shared" si="4"/>
        <v>6</v>
      </c>
      <c r="K29" s="105">
        <v>0.9583333333333334</v>
      </c>
    </row>
    <row r="30" ht="15.75" customHeight="1">
      <c r="A30" s="48" t="s">
        <v>56</v>
      </c>
      <c r="B30" s="108">
        <f>Speed2!B30</f>
        <v>251</v>
      </c>
      <c r="C30" s="108">
        <f>Speed2!B59</f>
        <v>180</v>
      </c>
      <c r="D30" s="108">
        <f>Speed2!B88</f>
        <v>220</v>
      </c>
      <c r="E30" s="108">
        <f>Speed2!B117</f>
        <v>218</v>
      </c>
      <c r="F30" s="108">
        <f>Speed2!B146</f>
        <v>206</v>
      </c>
      <c r="G30" s="108">
        <f>Speed2!B175</f>
        <v>214</v>
      </c>
      <c r="H30" s="108">
        <f>Speed2!B204</f>
        <v>222</v>
      </c>
      <c r="I30" s="108">
        <f t="shared" si="3"/>
        <v>216</v>
      </c>
      <c r="J30" s="108">
        <f t="shared" si="4"/>
        <v>215.8571429</v>
      </c>
    </row>
    <row r="31" ht="15.75" customHeight="1">
      <c r="A31" s="49" t="s">
        <v>57</v>
      </c>
      <c r="B31" s="109">
        <f>Speed2!B31</f>
        <v>306</v>
      </c>
      <c r="C31" s="109">
        <f>Speed2!B60</f>
        <v>216</v>
      </c>
      <c r="D31" s="109">
        <f>Speed2!B89</f>
        <v>283</v>
      </c>
      <c r="E31" s="109">
        <f>Speed2!B118</f>
        <v>253</v>
      </c>
      <c r="F31" s="109">
        <f>Speed2!B147</f>
        <v>250</v>
      </c>
      <c r="G31" s="109">
        <f>Speed2!B176</f>
        <v>267</v>
      </c>
      <c r="H31" s="109">
        <f>Speed2!B205</f>
        <v>263</v>
      </c>
      <c r="I31" s="109">
        <f t="shared" si="3"/>
        <v>263.2</v>
      </c>
      <c r="J31" s="109">
        <f t="shared" si="4"/>
        <v>262.5714286</v>
      </c>
    </row>
    <row r="32" ht="15.75" customHeight="1">
      <c r="A32" s="50" t="s">
        <v>58</v>
      </c>
      <c r="B32" s="110">
        <f>Speed2!B32</f>
        <v>326</v>
      </c>
      <c r="C32" s="110">
        <f>Speed2!B61</f>
        <v>227</v>
      </c>
      <c r="D32" s="110">
        <f>Speed2!B90</f>
        <v>291</v>
      </c>
      <c r="E32" s="110">
        <f>Speed2!B119</f>
        <v>270</v>
      </c>
      <c r="F32" s="110">
        <f>Speed2!B148</f>
        <v>264</v>
      </c>
      <c r="G32" s="110">
        <f>Speed2!B177</f>
        <v>284</v>
      </c>
      <c r="H32" s="110">
        <f>Speed2!B206</f>
        <v>284</v>
      </c>
      <c r="I32" s="110">
        <f t="shared" si="3"/>
        <v>278.6</v>
      </c>
      <c r="J32" s="110">
        <f t="shared" si="4"/>
        <v>278</v>
      </c>
    </row>
    <row r="33" ht="15.75" customHeight="1">
      <c r="A33" s="51" t="s">
        <v>59</v>
      </c>
      <c r="B33" s="111">
        <f>Speed2!B33</f>
        <v>344</v>
      </c>
      <c r="C33" s="111">
        <f>Speed2!B62</f>
        <v>241</v>
      </c>
      <c r="D33" s="111">
        <f>Speed2!B91</f>
        <v>295</v>
      </c>
      <c r="E33" s="111">
        <f>Speed2!B120</f>
        <v>275</v>
      </c>
      <c r="F33" s="111">
        <f>Speed2!B149</f>
        <v>269</v>
      </c>
      <c r="G33" s="111">
        <f>Speed2!B178</f>
        <v>289</v>
      </c>
      <c r="H33" s="111">
        <f>Speed2!B207</f>
        <v>295</v>
      </c>
      <c r="I33" s="111">
        <f t="shared" si="3"/>
        <v>284.6</v>
      </c>
      <c r="J33" s="111">
        <f t="shared" si="4"/>
        <v>286.8571429</v>
      </c>
      <c r="K33" s="63"/>
    </row>
    <row r="34" ht="15.75" customHeight="1">
      <c r="A34" s="112" t="s">
        <v>85</v>
      </c>
      <c r="B34" s="113">
        <f>VLOOKUP(B35,B$6:$K$17,10,FALSE)</f>
        <v>0.4583333333</v>
      </c>
      <c r="C34" s="113">
        <f>VLOOKUP(C35,C$6:$K$17,9,FALSE)</f>
        <v>0.375</v>
      </c>
      <c r="D34" s="113">
        <f>VLOOKUP(D35,D$6:$K$17,8,FALSE)</f>
        <v>0.375</v>
      </c>
      <c r="E34" s="113">
        <f>VLOOKUP(E35,E$6:$K$17,7,FALSE)</f>
        <v>0.3333333333</v>
      </c>
      <c r="F34" s="113">
        <f>VLOOKUP(F35,F$6:$K$17,6,FALSE)</f>
        <v>0.3333333333</v>
      </c>
      <c r="G34" s="113">
        <f>VLOOKUP(G35,G$6:$K$17,5,FALSE)</f>
        <v>0.3333333333</v>
      </c>
      <c r="H34" s="113">
        <f>VLOOKUP(H35,H$6:$K$17,4,FALSE)</f>
        <v>0.4583333333</v>
      </c>
      <c r="I34" s="113" t="s">
        <v>60</v>
      </c>
      <c r="J34" s="113" t="s">
        <v>60</v>
      </c>
    </row>
    <row r="35" ht="15.75" customHeight="1">
      <c r="A35" s="114" t="s">
        <v>86</v>
      </c>
      <c r="B35" s="115">
        <f>MAX(ClassSum2!B6:B17)</f>
        <v>30</v>
      </c>
      <c r="C35" s="115">
        <f>MAX(ClassSum2!B35:B46)</f>
        <v>28</v>
      </c>
      <c r="D35" s="115">
        <f>MAX(ClassSum2!B64:B75)</f>
        <v>27</v>
      </c>
      <c r="E35" s="115">
        <f>MAX(ClassSum2!B93:B104)</f>
        <v>33</v>
      </c>
      <c r="F35" s="115">
        <f>MAX(ClassSum2!B122:B133)</f>
        <v>32</v>
      </c>
      <c r="G35" s="115">
        <f>MAX(ClassSum2!B151:B162)</f>
        <v>28</v>
      </c>
      <c r="H35" s="115">
        <f>MAX(ClassSum2!B180:B191)</f>
        <v>21</v>
      </c>
      <c r="I35" s="115">
        <f>SUM(D35:H35)/5</f>
        <v>28.2</v>
      </c>
      <c r="J35" s="115">
        <f>SUM(B35:H35)/7</f>
        <v>28.42857143</v>
      </c>
    </row>
    <row r="36" ht="15.75" customHeight="1">
      <c r="A36" s="112" t="s">
        <v>87</v>
      </c>
      <c r="B36" s="113">
        <f>VLOOKUP(B37,B$18:$K$29,10,FALSE)</f>
        <v>0.5416666667</v>
      </c>
      <c r="C36" s="113">
        <f>VLOOKUP(C37,C$18:$K$29,9,FALSE)</f>
        <v>0.7083333333</v>
      </c>
      <c r="D36" s="113">
        <f>VLOOKUP(D37,D$18:$K$29,8,FALSE)</f>
        <v>0.7916666667</v>
      </c>
      <c r="E36" s="113">
        <f>VLOOKUP(E37,E$18:$K$29,7,FALSE)</f>
        <v>0.625</v>
      </c>
      <c r="F36" s="113">
        <f>VLOOKUP(F37,F$18:$K$29,6,FALSE)</f>
        <v>0.5</v>
      </c>
      <c r="G36" s="113">
        <f>VLOOKUP(G37,G$18:$K$29,5,FALSE)</f>
        <v>0.7916666667</v>
      </c>
      <c r="H36" s="113">
        <f>VLOOKUP(H37,H$18:$K$29,4,FALSE)</f>
        <v>0.5</v>
      </c>
      <c r="I36" s="113" t="s">
        <v>60</v>
      </c>
      <c r="J36" s="113" t="s">
        <v>60</v>
      </c>
    </row>
    <row r="37" ht="15.75" customHeight="1">
      <c r="A37" s="117" t="s">
        <v>86</v>
      </c>
      <c r="B37" s="118">
        <f>MAX(ClassSum2!B18:B29)</f>
        <v>33</v>
      </c>
      <c r="C37" s="118">
        <f>MAX(ClassSum2!B47:B58)</f>
        <v>28</v>
      </c>
      <c r="D37" s="118">
        <f>MAX(ClassSum2!B76:B87)</f>
        <v>34</v>
      </c>
      <c r="E37" s="118">
        <f>MAX(ClassSum2!B105:B116)</f>
        <v>25</v>
      </c>
      <c r="F37" s="118">
        <f>MAX(ClassSum2!B134:B145)</f>
        <v>19</v>
      </c>
      <c r="G37" s="118">
        <f>MAX(ClassSum2!B163:B174)</f>
        <v>33</v>
      </c>
      <c r="H37" s="118">
        <f>MAX(ClassSum2!B192:B203)</f>
        <v>24</v>
      </c>
      <c r="I37" s="118">
        <f>SUM(D37:H37)/5</f>
        <v>27</v>
      </c>
      <c r="J37" s="118">
        <f>SUM(B37:H37)/7</f>
        <v>28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A4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  <col customWidth="1" min="7" max="26" width="8.71"/>
  </cols>
  <sheetData>
    <row r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</row>
    <row r="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</row>
    <row r="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</row>
    <row r="8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  <row r="10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ht="15.75" customHeight="1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ht="15.75" customHeight="1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ht="15.75" customHeight="1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ht="15.75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ht="15.7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ht="15.75" customHeight="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</row>
    <row r="27" ht="15.75" customHeight="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ht="15.75" customHeight="1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ht="15.75" customHeight="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</row>
    <row r="30" ht="15.75" customHeight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</row>
    <row r="31" ht="15.75" customHeight="1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</row>
    <row r="32" ht="15.75" customHeight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</row>
    <row r="33" ht="15.75" customHeigh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</row>
    <row r="34" ht="15.75" customHeigh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</row>
    <row r="35" ht="15.75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</row>
    <row r="36" ht="15.75" customHeigh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</row>
    <row r="37" ht="15.75" customHeigh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</row>
    <row r="38" ht="15.75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ht="15.75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</row>
    <row r="40" ht="15.75" customHeight="1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ht="15.75" customHeight="1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ht="15.75" customHeight="1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ht="15.75" customHeight="1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ht="15.75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ht="15.75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ht="15.75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ht="15.75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ht="15.75" customHeight="1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ht="15.75" customHeight="1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ht="15.75" customHeight="1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ht="15.75" customHeigh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ht="15.75" customHeigh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ht="15.75" customHeigh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ht="15.75" customHeigh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ht="15.75" customHeight="1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ht="15.75" customHeight="1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ht="15.75" customHeight="1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ht="15.7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ht="15.75" customHeight="1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</row>
    <row r="60" ht="15.75" customHeight="1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ht="15.75" customHeight="1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ht="15.75" customHeight="1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ht="15.75" customHeight="1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</row>
    <row r="64" ht="15.75" customHeigh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ht="15.75" customHeight="1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ht="15.75" customHeight="1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ht="15.75" customHeight="1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ht="15.75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ht="15.75" customHeight="1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ht="15.75" customHeight="1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ht="15.75" customHeight="1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ht="15.75" customHeight="1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ht="15.75" customHeight="1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  <row r="74" ht="15.75" customHeight="1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</row>
    <row r="75" ht="15.75" customHeight="1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ht="15.75" customHeight="1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ht="15.75" customHeight="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</row>
    <row r="78" ht="15.75" customHeight="1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ht="15.75" customHeight="1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ht="15.75" customHeight="1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</row>
    <row r="81" ht="15.75" customHeight="1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ht="15.75" customHeight="1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ht="15.75" customHeight="1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</row>
    <row r="84" ht="15.75" customHeight="1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ht="15.75" customHeight="1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</row>
    <row r="86" ht="15.75" customHeight="1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</row>
    <row r="87" ht="15.75" customHeight="1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ht="15.75" customHeight="1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ht="15.75" customHeight="1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ht="15.75" customHeight="1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ht="15.75" customHeight="1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ht="15.75" customHeight="1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ht="15.75" customHeight="1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ht="15.75" customHeight="1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</row>
    <row r="95" ht="15.75" customHeight="1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ht="15.75" customHeight="1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ht="15.75" customHeight="1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ht="15.75" customHeight="1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ht="15.75" customHeight="1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ht="15.75" customHeight="1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ht="15.75" customHeight="1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ht="15.75" customHeight="1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ht="15.75" customHeight="1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ht="15.75" customHeight="1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ht="15.75" customHeight="1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ht="15.75" customHeight="1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ht="15.75" customHeight="1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ht="15.75" customHeight="1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ht="15.75" customHeight="1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ht="15.75" customHeight="1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ht="15.75" customHeight="1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ht="15.75" customHeight="1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ht="15.75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ht="15.7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ht="15.75" customHeight="1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ht="15.75" customHeight="1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ht="15.75" customHeight="1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ht="15.75" customHeight="1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ht="15.75" customHeight="1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ht="15.75" customHeight="1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ht="15.75" customHeight="1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ht="15.75" customHeight="1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ht="15.75" customHeight="1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ht="15.75" customHeight="1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ht="15.75" customHeight="1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ht="15.75" customHeight="1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ht="15.75" customHeight="1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ht="15.75" customHeight="1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ht="15.75" customHeight="1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ht="15.75" customHeight="1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ht="15.75" customHeight="1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ht="15.75" customHeight="1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ht="15.75" customHeight="1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ht="15.75" customHeight="1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ht="15.75" customHeight="1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ht="15.75" customHeight="1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ht="15.75" customHeight="1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ht="15.75" customHeight="1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ht="15.75" customHeight="1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ht="15.75" customHeight="1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ht="15.75" customHeight="1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ht="15.75" customHeight="1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ht="15.75" customHeight="1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ht="15.75" customHeight="1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ht="15.75" customHeight="1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ht="15.75" customHeight="1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ht="15.75" customHeight="1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ht="15.75" customHeight="1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ht="15.75" customHeight="1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ht="15.75" customHeight="1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ht="15.75" customHeight="1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ht="15.75" customHeight="1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ht="15.75" customHeight="1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ht="15.75" customHeight="1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ht="15.75" customHeight="1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ht="15.75" customHeight="1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ht="15.75" customHeight="1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ht="15.75" customHeight="1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ht="15.75" customHeight="1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ht="15.75" customHeight="1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ht="15.75" customHeight="1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ht="15.75" customHeight="1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ht="15.75" customHeight="1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ht="15.75" customHeight="1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ht="15.75" customHeight="1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ht="15.75" customHeight="1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ht="15.75" customHeight="1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ht="15.75" customHeight="1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ht="15.75" customHeight="1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ht="15.75" customHeight="1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ht="15.75" customHeight="1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ht="15.75" customHeight="1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ht="15.75" customHeight="1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ht="15.75" customHeight="1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ht="15.75" customHeight="1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ht="15.75" customHeight="1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ht="15.75" customHeight="1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ht="15.75" customHeight="1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ht="15.75" customHeight="1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ht="15.75" customHeight="1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ht="15.75" customHeight="1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ht="15.75" customHeight="1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ht="15.75" customHeight="1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ht="15.75" customHeight="1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ht="15.75" customHeight="1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ht="15.75" customHeight="1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ht="15.75" customHeight="1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ht="15.75" customHeight="1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ht="15.75" customHeight="1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ht="15.75" customHeight="1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ht="15.75" customHeight="1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ht="15.75" customHeight="1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ht="15.75" customHeight="1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ht="15.75" customHeight="1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ht="15.75" customHeight="1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ht="15.75" customHeight="1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ht="15.75" customHeight="1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ht="15.75" customHeight="1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ht="15.75" customHeight="1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ht="15.75" customHeight="1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ht="15.75" customHeight="1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ht="15.75" customHeight="1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ht="15.75" customHeight="1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ht="15.75" customHeight="1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ht="15.75" customHeight="1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ht="15.75" customHeight="1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ht="15.75" customHeight="1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ht="15.75" customHeight="1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ht="15.75" customHeight="1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ht="15.75" customHeight="1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ht="15.75" customHeight="1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ht="15.75" customHeight="1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ht="15.75" customHeight="1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ht="15.75" customHeight="1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ht="15.75" customHeight="1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ht="15.75" customHeight="1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ht="15.75" customHeight="1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ht="15.75" customHeight="1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ht="15.75" customHeight="1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ht="15.75" customHeight="1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ht="15.75" customHeight="1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ht="15.75" customHeight="1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ht="15.75" customHeight="1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ht="15.75" customHeight="1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ht="15.75" customHeight="1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ht="15.75" customHeight="1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ht="15.75" customHeight="1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ht="15.75" customHeight="1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ht="15.75" customHeight="1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ht="15.75" customHeight="1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ht="15.75" customHeight="1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ht="15.75" customHeight="1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ht="15.75" customHeight="1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ht="15.75" customHeight="1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ht="15.75" customHeight="1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ht="15.75" customHeight="1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ht="15.75" customHeight="1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ht="15.75" customHeight="1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ht="15.75" customHeight="1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ht="15.75" customHeight="1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ht="15.75" customHeight="1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ht="15.75" customHeight="1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ht="15.75" customHeight="1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</row>
    <row r="244" ht="15.75" customHeight="1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</row>
    <row r="245" ht="15.75" customHeight="1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</row>
    <row r="246" ht="15.75" customHeight="1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</row>
    <row r="247" ht="15.75" customHeight="1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</row>
    <row r="248" ht="15.75" customHeight="1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</row>
    <row r="249" ht="15.75" customHeight="1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</row>
    <row r="250" ht="15.75" customHeight="1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</row>
    <row r="251" ht="15.75" customHeight="1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</row>
    <row r="252" ht="15.75" customHeight="1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</row>
    <row r="253" ht="15.75" customHeight="1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</row>
    <row r="254" ht="15.75" customHeight="1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</row>
    <row r="255" ht="15.75" customHeight="1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</row>
    <row r="256" ht="15.75" customHeight="1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</row>
    <row r="257" ht="15.75" customHeight="1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</row>
    <row r="258" ht="15.75" customHeight="1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</row>
    <row r="259" ht="15.75" customHeight="1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</row>
    <row r="260" ht="15.75" customHeight="1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</row>
    <row r="261" ht="15.75" customHeight="1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ht="15.75" customHeight="1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</row>
    <row r="263" ht="15.75" customHeight="1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</row>
    <row r="264" ht="15.75" customHeight="1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</row>
    <row r="265" ht="15.75" customHeight="1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</row>
    <row r="266" ht="15.75" customHeight="1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</row>
    <row r="267" ht="15.75" customHeight="1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</row>
    <row r="268" ht="15.75" customHeight="1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</row>
    <row r="269" ht="15.75" customHeight="1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</row>
    <row r="270" ht="15.75" customHeight="1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</row>
    <row r="271" ht="15.75" customHeight="1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</row>
    <row r="272" ht="15.75" customHeight="1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</row>
    <row r="273" ht="15.75" customHeight="1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</row>
    <row r="274" ht="15.75" customHeight="1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</row>
    <row r="275" ht="15.75" customHeight="1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</row>
    <row r="276" ht="15.75" customHeight="1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</row>
    <row r="277" ht="15.75" customHeight="1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</row>
    <row r="278" ht="15.75" customHeight="1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</row>
    <row r="279" ht="15.75" customHeight="1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</row>
    <row r="280" ht="15.75" customHeight="1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</row>
    <row r="281" ht="15.75" customHeight="1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</row>
    <row r="282" ht="15.75" customHeight="1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</row>
    <row r="283" ht="15.75" customHeight="1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ht="15.75" customHeight="1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ht="15.75" customHeight="1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ht="15.75" customHeight="1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ht="15.75" customHeight="1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ht="15.75" customHeight="1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ht="15.75" customHeight="1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</row>
    <row r="290" ht="15.75" customHeight="1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</row>
    <row r="291" ht="15.75" customHeight="1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</row>
    <row r="292" ht="15.75" customHeight="1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</row>
    <row r="293" ht="15.75" customHeight="1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ht="15.75" customHeight="1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ht="15.75" customHeight="1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ht="15.75" customHeight="1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ht="15.75" customHeight="1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</row>
    <row r="298" ht="15.75" customHeight="1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</row>
    <row r="299" ht="15.75" customHeight="1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</row>
    <row r="300" ht="15.75" customHeight="1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</row>
    <row r="301" ht="15.75" customHeight="1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</row>
    <row r="302" ht="15.75" customHeight="1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</row>
    <row r="303" ht="15.75" customHeight="1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</row>
    <row r="304" ht="15.75" customHeight="1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ht="15.75" customHeight="1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</row>
    <row r="306" ht="15.75" customHeight="1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</row>
    <row r="307" ht="15.75" customHeight="1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</row>
    <row r="308" ht="15.75" customHeight="1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</row>
    <row r="309" ht="15.75" customHeight="1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</row>
    <row r="310" ht="15.75" customHeight="1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</row>
    <row r="311" ht="15.75" customHeight="1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</row>
    <row r="312" ht="15.75" customHeight="1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</row>
    <row r="313" ht="15.75" customHeight="1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ht="15.75" customHeight="1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</row>
    <row r="315" ht="15.75" customHeight="1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</row>
    <row r="316" ht="15.75" customHeight="1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</row>
    <row r="317" ht="15.75" customHeight="1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</row>
    <row r="318" ht="15.75" customHeight="1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</row>
    <row r="319" ht="15.75" customHeight="1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ht="15.75" customHeight="1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</row>
    <row r="321" ht="15.75" customHeight="1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</row>
    <row r="322" ht="15.75" customHeight="1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</row>
    <row r="323" ht="15.75" customHeight="1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</row>
    <row r="324" ht="15.75" customHeight="1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</row>
    <row r="325" ht="15.75" customHeight="1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</row>
    <row r="326" ht="15.75" customHeight="1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</row>
    <row r="327" ht="15.75" customHeight="1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</row>
    <row r="328" ht="15.75" customHeight="1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</row>
    <row r="329" ht="15.75" customHeight="1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</row>
    <row r="330" ht="15.75" customHeight="1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</row>
    <row r="331" ht="15.75" customHeight="1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</row>
    <row r="332" ht="15.75" customHeight="1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</row>
    <row r="333" ht="15.75" customHeight="1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</row>
    <row r="334" ht="15.75" customHeight="1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</row>
    <row r="335" ht="15.75" customHeight="1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</row>
    <row r="336" ht="15.75" customHeight="1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</row>
    <row r="337" ht="15.75" customHeight="1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</row>
    <row r="338" ht="15.75" customHeight="1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</row>
    <row r="339" ht="15.75" customHeight="1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ht="15.75" customHeight="1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</row>
    <row r="341" ht="15.75" customHeight="1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</row>
    <row r="342" ht="15.75" customHeight="1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</row>
    <row r="343" ht="15.75" customHeight="1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</row>
    <row r="344" ht="15.75" customHeight="1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</row>
    <row r="345" ht="15.75" customHeight="1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</row>
    <row r="346" ht="15.75" customHeight="1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</row>
    <row r="347" ht="15.75" customHeight="1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</row>
    <row r="348" ht="15.75" customHeight="1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</row>
    <row r="349" ht="15.75" customHeight="1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</row>
    <row r="350" ht="15.75" customHeight="1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</row>
    <row r="351" ht="15.75" customHeight="1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</row>
    <row r="352" ht="15.75" customHeight="1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</row>
    <row r="353" ht="15.75" customHeight="1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</row>
    <row r="354" ht="15.75" customHeight="1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</row>
    <row r="355" ht="15.75" customHeight="1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</row>
    <row r="356" ht="15.75" customHeight="1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</row>
    <row r="357" ht="15.75" customHeight="1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</row>
    <row r="358" ht="15.75" customHeight="1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</row>
    <row r="359" ht="15.75" customHeight="1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</row>
    <row r="360" ht="15.75" customHeight="1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</row>
    <row r="361" ht="15.75" customHeight="1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</row>
    <row r="362" ht="15.75" customHeight="1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</row>
    <row r="363" ht="15.75" customHeight="1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</row>
    <row r="364" ht="15.75" customHeight="1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</row>
    <row r="365" ht="15.75" customHeight="1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ht="15.75" customHeight="1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</row>
    <row r="367" ht="15.75" customHeight="1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</row>
    <row r="368" ht="15.75" customHeight="1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</row>
    <row r="369" ht="15.75" customHeight="1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</row>
    <row r="370" ht="15.75" customHeight="1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</row>
    <row r="371" ht="15.75" customHeight="1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</row>
    <row r="372" ht="15.75" customHeight="1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</row>
    <row r="373" ht="15.75" customHeight="1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</row>
    <row r="374" ht="15.75" customHeight="1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</row>
    <row r="375" ht="15.75" customHeight="1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</row>
    <row r="376" ht="15.75" customHeight="1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</row>
    <row r="377" ht="15.75" customHeight="1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</row>
    <row r="378" ht="15.75" customHeight="1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</row>
    <row r="379" ht="15.75" customHeight="1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</row>
    <row r="380" ht="15.75" customHeight="1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</row>
    <row r="381" ht="15.75" customHeight="1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</row>
    <row r="382" ht="15.75" customHeight="1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</row>
    <row r="383" ht="15.75" customHeight="1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</row>
    <row r="384" ht="15.75" customHeight="1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</row>
    <row r="385" ht="15.75" customHeight="1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</row>
    <row r="386" ht="15.75" customHeight="1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</row>
    <row r="387" ht="15.75" customHeight="1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</row>
    <row r="388" ht="15.75" customHeight="1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</row>
    <row r="389" ht="15.75" customHeight="1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</row>
    <row r="390" ht="15.75" customHeight="1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</row>
    <row r="391" ht="15.75" customHeight="1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ht="15.75" customHeight="1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</row>
    <row r="393" ht="15.75" customHeight="1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</row>
    <row r="394" ht="15.75" customHeight="1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</row>
    <row r="395" ht="15.75" customHeight="1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</row>
    <row r="396" ht="15.75" customHeight="1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</row>
    <row r="397" ht="15.75" customHeight="1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</row>
    <row r="398" ht="15.75" customHeight="1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</row>
    <row r="399" ht="15.75" customHeight="1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</row>
    <row r="400" ht="15.75" customHeight="1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</row>
    <row r="401" ht="15.75" customHeight="1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</row>
    <row r="402" ht="15.75" customHeight="1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</row>
    <row r="403" ht="15.75" customHeight="1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</row>
    <row r="404" ht="15.75" customHeight="1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</row>
    <row r="405" ht="15.75" customHeight="1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</row>
    <row r="406" ht="15.75" customHeight="1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</row>
    <row r="407" ht="15.75" customHeight="1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</row>
    <row r="408" ht="15.75" customHeight="1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</row>
    <row r="409" ht="15.75" customHeight="1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</row>
    <row r="410" ht="15.75" customHeight="1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</row>
    <row r="411" ht="15.75" customHeight="1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</row>
    <row r="412" ht="15.75" customHeight="1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</row>
    <row r="413" ht="15.75" customHeight="1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</row>
    <row r="414" ht="15.75" customHeight="1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</row>
    <row r="415" ht="15.75" customHeight="1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</row>
    <row r="416" ht="15.75" customHeight="1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</row>
    <row r="417" ht="15.75" customHeight="1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ht="15.75" customHeight="1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</row>
    <row r="419" ht="15.75" customHeight="1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</row>
    <row r="420" ht="15.75" customHeight="1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</row>
    <row r="421" ht="15.75" customHeight="1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</row>
    <row r="422" ht="15.75" customHeight="1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</row>
    <row r="423" ht="15.75" customHeight="1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</row>
    <row r="424" ht="15.75" customHeight="1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</row>
    <row r="425" ht="15.75" customHeight="1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</row>
    <row r="426" ht="15.75" customHeight="1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</row>
    <row r="427" ht="15.75" customHeight="1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</row>
    <row r="428" ht="15.75" customHeight="1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</row>
    <row r="429" ht="15.75" customHeight="1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</row>
    <row r="430" ht="15.75" customHeight="1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</row>
    <row r="431" ht="15.75" customHeight="1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</row>
    <row r="432" ht="15.75" customHeight="1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</row>
    <row r="433" ht="15.75" customHeight="1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</row>
    <row r="434" ht="15.75" customHeight="1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</row>
    <row r="435" ht="15.75" customHeight="1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</row>
    <row r="436" ht="15.75" customHeight="1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</row>
    <row r="437" ht="15.75" customHeight="1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</row>
    <row r="438" ht="15.75" customHeight="1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</row>
    <row r="439" ht="15.75" customHeight="1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</row>
    <row r="440" ht="15.75" customHeight="1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</row>
    <row r="441" ht="15.75" customHeight="1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</row>
    <row r="442" ht="15.75" customHeight="1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</row>
    <row r="443" ht="15.75" customHeight="1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ht="15.75" customHeight="1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</row>
    <row r="445" ht="15.75" customHeight="1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</row>
    <row r="446" ht="15.75" customHeight="1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</row>
    <row r="447" ht="15.75" customHeight="1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</row>
    <row r="448" ht="15.75" customHeight="1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</row>
    <row r="449" ht="15.75" customHeight="1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</row>
    <row r="450" ht="15.75" customHeight="1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</row>
    <row r="451" ht="15.75" customHeight="1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</row>
    <row r="452" ht="15.75" customHeight="1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</row>
    <row r="453" ht="15.75" customHeight="1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</row>
    <row r="454" ht="15.75" customHeight="1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</row>
    <row r="455" ht="15.75" customHeight="1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</row>
    <row r="456" ht="15.75" customHeight="1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</row>
    <row r="457" ht="15.75" customHeight="1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</row>
    <row r="458" ht="15.75" customHeight="1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</row>
    <row r="459" ht="15.75" customHeight="1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</row>
    <row r="460" ht="15.75" customHeight="1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</row>
    <row r="461" ht="15.75" customHeight="1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</row>
    <row r="462" ht="15.75" customHeight="1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</row>
    <row r="463" ht="15.75" customHeight="1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</row>
    <row r="464" ht="15.75" customHeight="1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</row>
    <row r="465" ht="15.75" customHeight="1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</row>
    <row r="466" ht="15.75" customHeight="1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</row>
    <row r="467" ht="15.75" customHeight="1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</row>
    <row r="468" ht="15.75" customHeight="1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</row>
    <row r="469" ht="15.75" customHeight="1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ht="15.75" customHeight="1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</row>
    <row r="471" ht="15.75" customHeight="1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</row>
    <row r="472" ht="15.75" customHeight="1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</row>
    <row r="473" ht="15.75" customHeight="1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</row>
    <row r="474" ht="15.75" customHeight="1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</row>
    <row r="475" ht="15.75" customHeight="1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</row>
    <row r="476" ht="15.75" customHeight="1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</row>
    <row r="477" ht="15.75" customHeight="1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</row>
    <row r="478" ht="15.75" customHeight="1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</row>
    <row r="479" ht="15.75" customHeight="1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</row>
    <row r="480" ht="15.75" customHeight="1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</row>
    <row r="481" ht="15.75" customHeight="1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</row>
    <row r="482" ht="15.75" customHeight="1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</row>
    <row r="483" ht="15.75" customHeight="1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</row>
    <row r="484" ht="15.75" customHeight="1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</row>
    <row r="485" ht="15.75" customHeight="1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</row>
    <row r="486" ht="15.75" customHeight="1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</row>
    <row r="487" ht="15.75" customHeight="1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</row>
    <row r="488" ht="15.75" customHeight="1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</row>
    <row r="489" ht="15.75" customHeight="1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</row>
    <row r="490" ht="15.75" customHeight="1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</row>
    <row r="491" ht="15.75" customHeight="1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</row>
    <row r="492" ht="15.75" customHeight="1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</row>
    <row r="493" ht="15.75" customHeight="1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</row>
    <row r="494" ht="15.75" customHeight="1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</row>
    <row r="495" ht="15.75" customHeight="1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ht="15.75" customHeight="1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</row>
    <row r="497" ht="15.75" customHeight="1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</row>
    <row r="498" ht="15.75" customHeight="1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</row>
    <row r="499" ht="15.75" customHeight="1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</row>
    <row r="500" ht="15.75" customHeight="1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</row>
    <row r="501" ht="15.75" customHeight="1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</row>
    <row r="502" ht="15.75" customHeight="1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</row>
    <row r="503" ht="15.75" customHeight="1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</row>
    <row r="504" ht="15.75" customHeight="1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</row>
    <row r="505" ht="15.75" customHeight="1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</row>
    <row r="506" ht="15.75" customHeight="1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</row>
    <row r="507" ht="15.75" customHeight="1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</row>
    <row r="508" ht="15.75" customHeight="1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</row>
    <row r="509" ht="15.75" customHeight="1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</row>
    <row r="510" ht="15.75" customHeight="1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</row>
    <row r="511" ht="15.75" customHeight="1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</row>
    <row r="512" ht="15.75" customHeight="1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</row>
    <row r="513" ht="15.75" customHeight="1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</row>
    <row r="514" ht="15.75" customHeight="1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</row>
    <row r="515" ht="15.75" customHeight="1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</row>
    <row r="516" ht="15.75" customHeight="1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</row>
    <row r="517" ht="15.75" customHeight="1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</row>
    <row r="518" ht="15.75" customHeight="1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</row>
    <row r="519" ht="15.75" customHeight="1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</row>
    <row r="520" ht="15.75" customHeight="1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</row>
    <row r="521" ht="15.75" customHeight="1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ht="15.75" customHeight="1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</row>
    <row r="523" ht="15.75" customHeight="1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</row>
    <row r="524" ht="15.75" customHeight="1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</row>
    <row r="525" ht="15.75" customHeight="1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</row>
    <row r="526" ht="15.75" customHeight="1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</row>
    <row r="527" ht="15.75" customHeight="1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</row>
    <row r="528" ht="15.75" customHeight="1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</row>
    <row r="529" ht="15.75" customHeight="1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</row>
    <row r="530" ht="15.75" customHeight="1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</row>
    <row r="531" ht="15.75" customHeight="1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</row>
    <row r="532" ht="15.75" customHeight="1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</row>
    <row r="533" ht="15.75" customHeight="1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</row>
    <row r="534" ht="15.75" customHeight="1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</row>
    <row r="535" ht="15.75" customHeight="1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</row>
    <row r="536" ht="15.75" customHeight="1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</row>
    <row r="537" ht="15.75" customHeight="1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</row>
    <row r="538" ht="15.75" customHeight="1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</row>
    <row r="539" ht="15.75" customHeight="1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</row>
    <row r="540" ht="15.75" customHeight="1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</row>
    <row r="541" ht="15.75" customHeight="1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</row>
    <row r="542" ht="15.75" customHeight="1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</row>
    <row r="543" ht="15.75" customHeight="1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</row>
    <row r="544" ht="15.75" customHeight="1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</row>
    <row r="545" ht="15.75" customHeight="1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</row>
    <row r="546" ht="15.75" customHeight="1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</row>
    <row r="547" ht="15.75" customHeight="1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ht="15.75" customHeight="1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</row>
    <row r="549" ht="15.75" customHeight="1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</row>
    <row r="550" ht="15.75" customHeight="1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</row>
    <row r="551" ht="15.75" customHeight="1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</row>
    <row r="552" ht="15.75" customHeight="1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</row>
    <row r="553" ht="15.75" customHeight="1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</row>
    <row r="554" ht="15.75" customHeight="1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</row>
    <row r="555" ht="15.75" customHeight="1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</row>
    <row r="556" ht="15.75" customHeight="1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</row>
    <row r="557" ht="15.75" customHeight="1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</row>
    <row r="558" ht="15.75" customHeight="1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</row>
    <row r="559" ht="15.75" customHeight="1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</row>
    <row r="560" ht="15.75" customHeight="1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</row>
    <row r="561" ht="15.75" customHeight="1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</row>
    <row r="562" ht="15.75" customHeight="1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</row>
    <row r="563" ht="15.75" customHeight="1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</row>
    <row r="564" ht="15.75" customHeight="1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</row>
    <row r="565" ht="15.75" customHeight="1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</row>
    <row r="566" ht="15.75" customHeight="1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</row>
    <row r="567" ht="15.75" customHeight="1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</row>
    <row r="568" ht="15.75" customHeight="1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</row>
    <row r="569" ht="15.75" customHeight="1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</row>
    <row r="570" ht="15.75" customHeight="1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</row>
    <row r="571" ht="15.75" customHeight="1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</row>
    <row r="572" ht="15.75" customHeight="1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</row>
    <row r="573" ht="15.75" customHeight="1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ht="15.75" customHeight="1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</row>
    <row r="575" ht="15.75" customHeight="1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</row>
    <row r="576" ht="15.75" customHeight="1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</row>
    <row r="577" ht="15.75" customHeight="1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</row>
    <row r="578" ht="15.75" customHeight="1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</row>
    <row r="579" ht="15.75" customHeight="1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</row>
    <row r="580" ht="15.75" customHeight="1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</row>
    <row r="581" ht="15.75" customHeight="1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</row>
    <row r="582" ht="15.75" customHeight="1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</row>
    <row r="583" ht="15.75" customHeight="1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</row>
    <row r="584" ht="15.75" customHeight="1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</row>
    <row r="585" ht="15.75" customHeight="1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</row>
    <row r="586" ht="15.75" customHeight="1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</row>
    <row r="587" ht="15.75" customHeight="1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</row>
    <row r="588" ht="15.75" customHeight="1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</row>
    <row r="589" ht="15.75" customHeight="1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</row>
    <row r="590" ht="15.75" customHeight="1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</row>
    <row r="591" ht="15.75" customHeight="1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</row>
    <row r="592" ht="15.75" customHeight="1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</row>
    <row r="593" ht="15.75" customHeight="1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</row>
    <row r="594" ht="15.75" customHeight="1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</row>
    <row r="595" ht="15.75" customHeight="1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ht="15.75" customHeight="1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ht="15.75" customHeight="1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ht="15.75" customHeight="1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ht="15.75" customHeight="1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ht="15.75" customHeight="1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ht="15.75" customHeight="1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  <row r="602" ht="15.75" customHeight="1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</row>
    <row r="603" ht="15.75" customHeight="1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</row>
    <row r="604" ht="15.75" customHeight="1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</row>
    <row r="605" ht="15.75" customHeight="1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</row>
    <row r="606" ht="15.75" customHeight="1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</row>
    <row r="607" ht="15.75" customHeight="1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</row>
    <row r="608" ht="15.75" customHeight="1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</row>
    <row r="609" ht="15.75" customHeight="1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</row>
    <row r="610" ht="15.75" customHeight="1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</row>
    <row r="611" ht="15.75" customHeight="1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</row>
    <row r="612" ht="15.75" customHeight="1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</row>
    <row r="613" ht="15.75" customHeight="1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</row>
    <row r="614" ht="15.75" customHeight="1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</row>
    <row r="615" ht="15.75" customHeight="1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</row>
    <row r="616" ht="15.75" customHeight="1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</row>
    <row r="617" ht="15.75" customHeight="1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</row>
    <row r="618" ht="15.75" customHeight="1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</row>
    <row r="619" ht="15.75" customHeight="1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</row>
    <row r="620" ht="15.75" customHeight="1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</row>
    <row r="621" ht="15.75" customHeight="1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</row>
    <row r="622" ht="15.75" customHeight="1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</row>
    <row r="623" ht="15.75" customHeight="1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</row>
    <row r="624" ht="15.75" customHeight="1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</row>
    <row r="625" ht="15.75" customHeight="1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ht="15.75" customHeight="1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</row>
    <row r="627" ht="15.75" customHeight="1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</row>
    <row r="628" ht="15.75" customHeight="1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</row>
    <row r="629" ht="15.75" customHeight="1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</row>
    <row r="630" ht="15.75" customHeight="1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</row>
    <row r="631" ht="15.75" customHeight="1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</row>
    <row r="632" ht="15.75" customHeight="1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</row>
    <row r="633" ht="15.75" customHeight="1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</row>
    <row r="634" ht="15.75" customHeight="1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</row>
    <row r="635" ht="15.75" customHeight="1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</row>
    <row r="636" ht="15.75" customHeight="1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</row>
    <row r="637" ht="15.75" customHeight="1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</row>
    <row r="638" ht="15.75" customHeight="1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</row>
    <row r="639" ht="15.75" customHeight="1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</row>
    <row r="640" ht="15.75" customHeight="1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</row>
    <row r="641" ht="15.75" customHeight="1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</row>
    <row r="642" ht="15.75" customHeight="1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</row>
    <row r="643" ht="15.75" customHeight="1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</row>
    <row r="644" ht="15.75" customHeight="1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</row>
    <row r="645" ht="15.75" customHeight="1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</row>
    <row r="646" ht="15.75" customHeight="1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</row>
    <row r="647" ht="15.75" customHeight="1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</row>
    <row r="648" ht="15.75" customHeight="1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</row>
    <row r="649" ht="15.75" customHeight="1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</row>
    <row r="650" ht="15.75" customHeight="1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</row>
    <row r="651" ht="15.75" customHeight="1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ht="15.75" customHeight="1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</row>
    <row r="653" ht="15.75" customHeight="1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</row>
    <row r="654" ht="15.75" customHeight="1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</row>
    <row r="655" ht="15.75" customHeight="1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</row>
    <row r="656" ht="15.75" customHeight="1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</row>
    <row r="657" ht="15.75" customHeight="1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</row>
    <row r="658" ht="15.75" customHeight="1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</row>
    <row r="659" ht="15.75" customHeight="1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</row>
    <row r="660" ht="15.75" customHeight="1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</row>
    <row r="661" ht="15.75" customHeight="1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</row>
    <row r="662" ht="15.75" customHeight="1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</row>
    <row r="663" ht="15.75" customHeight="1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</row>
    <row r="664" ht="15.75" customHeight="1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</row>
    <row r="665" ht="15.75" customHeight="1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</row>
    <row r="666" ht="15.75" customHeight="1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</row>
    <row r="667" ht="15.75" customHeight="1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</row>
    <row r="668" ht="15.75" customHeight="1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</row>
    <row r="669" ht="15.75" customHeight="1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</row>
    <row r="670" ht="15.75" customHeight="1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</row>
    <row r="671" ht="15.75" customHeight="1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</row>
    <row r="672" ht="15.75" customHeight="1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</row>
    <row r="673" ht="15.75" customHeight="1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</row>
    <row r="674" ht="15.75" customHeight="1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</row>
    <row r="675" ht="15.75" customHeight="1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</row>
    <row r="676" ht="15.75" customHeight="1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ht="15.75" customHeight="1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ht="15.75" customHeight="1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ht="15.75" customHeight="1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ht="15.75" customHeight="1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ht="15.75" customHeight="1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ht="15.75" customHeight="1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</row>
    <row r="683" ht="15.75" customHeight="1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</row>
    <row r="684" ht="15.75" customHeight="1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</row>
    <row r="685" ht="15.75" customHeight="1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</row>
    <row r="686" ht="15.75" customHeight="1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</row>
    <row r="687" ht="15.75" customHeight="1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</row>
    <row r="688" ht="15.75" customHeight="1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</row>
    <row r="689" ht="15.75" customHeight="1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</row>
    <row r="690" ht="15.75" customHeight="1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</row>
    <row r="691" ht="15.75" customHeight="1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</row>
    <row r="692" ht="15.75" customHeight="1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</row>
    <row r="693" ht="15.75" customHeight="1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</row>
    <row r="694" ht="15.75" customHeight="1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</row>
    <row r="695" ht="15.75" customHeight="1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</row>
    <row r="696" ht="15.75" customHeight="1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</row>
    <row r="697" ht="15.75" customHeight="1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</row>
    <row r="698" ht="15.75" customHeight="1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</row>
    <row r="699" ht="15.75" customHeight="1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</row>
    <row r="700" ht="15.75" customHeight="1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</row>
    <row r="701" ht="15.75" customHeight="1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</row>
    <row r="702" ht="15.75" customHeight="1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</row>
    <row r="703" ht="15.75" customHeight="1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</row>
    <row r="704" ht="15.75" customHeight="1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</row>
    <row r="705" ht="15.75" customHeight="1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</row>
    <row r="706" ht="15.75" customHeight="1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</row>
    <row r="707" ht="15.75" customHeight="1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</row>
    <row r="708" ht="15.75" customHeight="1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</row>
    <row r="709" ht="15.75" customHeight="1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</row>
    <row r="710" ht="15.75" customHeight="1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</row>
    <row r="711" ht="15.75" customHeight="1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</row>
    <row r="712" ht="15.75" customHeight="1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</row>
    <row r="713" ht="15.75" customHeight="1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</row>
    <row r="714" ht="15.75" customHeight="1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</row>
    <row r="715" ht="15.75" customHeight="1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</row>
    <row r="716" ht="15.75" customHeight="1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</row>
    <row r="717" ht="15.75" customHeight="1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</row>
    <row r="718" ht="15.75" customHeight="1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</row>
    <row r="719" ht="15.75" customHeight="1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</row>
    <row r="720" ht="15.75" customHeight="1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</row>
    <row r="721" ht="15.75" customHeight="1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</row>
    <row r="722" ht="15.75" customHeight="1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</row>
    <row r="723" ht="15.75" customHeight="1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</row>
    <row r="724" ht="15.75" customHeight="1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</row>
    <row r="725" ht="15.75" customHeight="1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</row>
    <row r="726" ht="15.75" customHeight="1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</row>
    <row r="727" ht="15.75" customHeight="1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</row>
    <row r="728" ht="15.75" customHeight="1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</row>
    <row r="729" ht="15.75" customHeight="1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</row>
    <row r="730" ht="15.75" customHeight="1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</row>
    <row r="731" ht="15.75" customHeight="1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</row>
    <row r="732" ht="15.75" customHeight="1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</row>
    <row r="733" ht="15.75" customHeight="1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</row>
    <row r="734" ht="15.75" customHeight="1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</row>
    <row r="735" ht="15.75" customHeight="1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</row>
    <row r="736" ht="15.75" customHeight="1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</row>
    <row r="737" ht="15.75" customHeight="1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</row>
    <row r="738" ht="15.75" customHeight="1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</row>
    <row r="739" ht="15.75" customHeight="1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</row>
    <row r="740" ht="15.75" customHeight="1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</row>
    <row r="741" ht="15.75" customHeight="1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</row>
    <row r="742" ht="15.75" customHeight="1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</row>
    <row r="743" ht="15.75" customHeight="1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</row>
    <row r="744" ht="15.75" customHeight="1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</row>
    <row r="745" ht="15.75" customHeight="1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</row>
    <row r="746" ht="15.75" customHeight="1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</row>
    <row r="747" ht="15.75" customHeight="1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</row>
    <row r="748" ht="15.75" customHeight="1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</row>
    <row r="749" ht="15.75" customHeight="1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</row>
    <row r="750" ht="15.75" customHeight="1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</row>
    <row r="751" ht="15.75" customHeight="1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</row>
    <row r="752" ht="15.75" customHeight="1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</row>
    <row r="753" ht="15.75" customHeight="1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</row>
    <row r="754" ht="15.75" customHeight="1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</row>
    <row r="755" ht="15.75" customHeight="1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</row>
    <row r="756" ht="15.75" customHeight="1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</row>
    <row r="757" ht="15.75" customHeight="1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</row>
    <row r="758" ht="15.75" customHeight="1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</row>
    <row r="759" ht="15.75" customHeight="1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</row>
    <row r="760" ht="15.75" customHeight="1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</row>
    <row r="761" ht="15.75" customHeight="1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</row>
    <row r="762" ht="15.75" customHeight="1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</row>
    <row r="763" ht="15.75" customHeight="1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</row>
    <row r="764" ht="15.75" customHeight="1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</row>
    <row r="765" ht="15.75" customHeight="1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</row>
    <row r="766" ht="15.75" customHeight="1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</row>
    <row r="767" ht="15.75" customHeight="1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</row>
    <row r="768" ht="15.75" customHeight="1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</row>
    <row r="769" ht="15.75" customHeight="1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</row>
    <row r="770" ht="15.75" customHeight="1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</row>
    <row r="771" ht="15.75" customHeight="1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</row>
    <row r="772" ht="15.75" customHeight="1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</row>
    <row r="773" ht="15.75" customHeight="1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</row>
    <row r="774" ht="15.75" customHeight="1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</row>
    <row r="775" ht="15.75" customHeight="1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</row>
    <row r="776" ht="15.75" customHeight="1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</row>
    <row r="777" ht="15.75" customHeight="1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</row>
    <row r="778" ht="15.75" customHeight="1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</row>
    <row r="779" ht="15.75" customHeight="1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</row>
    <row r="780" ht="15.75" customHeight="1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</row>
    <row r="781" ht="15.75" customHeight="1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</row>
    <row r="782" ht="15.75" customHeight="1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</row>
    <row r="783" ht="15.75" customHeight="1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</row>
    <row r="784" ht="15.75" customHeight="1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</row>
    <row r="785" ht="15.75" customHeight="1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</row>
    <row r="786" ht="15.75" customHeight="1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</row>
    <row r="787" ht="15.75" customHeight="1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</row>
    <row r="788" ht="15.75" customHeight="1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</row>
    <row r="789" ht="15.75" customHeight="1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</row>
    <row r="790" ht="15.75" customHeight="1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</row>
    <row r="791" ht="15.75" customHeight="1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</row>
    <row r="792" ht="15.75" customHeight="1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</row>
    <row r="793" ht="15.75" customHeight="1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</row>
    <row r="794" ht="15.75" customHeight="1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</row>
    <row r="795" ht="15.75" customHeight="1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</row>
    <row r="796" ht="15.75" customHeight="1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</row>
    <row r="797" ht="15.75" customHeight="1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</row>
    <row r="798" ht="15.75" customHeight="1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</row>
    <row r="799" ht="15.75" customHeight="1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</row>
    <row r="800" ht="15.75" customHeight="1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</row>
    <row r="801" ht="15.75" customHeight="1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</row>
    <row r="802" ht="15.75" customHeight="1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</row>
    <row r="803" ht="15.75" customHeight="1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</row>
    <row r="804" ht="15.75" customHeight="1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</row>
    <row r="805" ht="15.75" customHeight="1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</row>
    <row r="806" ht="15.75" customHeight="1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</row>
    <row r="807" ht="15.75" customHeight="1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</row>
    <row r="808" ht="15.75" customHeight="1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</row>
    <row r="809" ht="15.75" customHeight="1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</row>
    <row r="810" ht="15.75" customHeight="1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</row>
    <row r="811" ht="15.75" customHeight="1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</row>
    <row r="812" ht="15.75" customHeight="1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</row>
    <row r="813" ht="15.75" customHeight="1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</row>
    <row r="814" ht="15.75" customHeight="1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</row>
    <row r="815" ht="15.75" customHeight="1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</row>
    <row r="816" ht="15.75" customHeight="1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</row>
    <row r="817" ht="15.75" customHeight="1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</row>
    <row r="818" ht="15.75" customHeight="1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</row>
    <row r="819" ht="15.75" customHeight="1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</row>
    <row r="820" ht="15.75" customHeight="1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</row>
    <row r="821" ht="15.75" customHeight="1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</row>
    <row r="822" ht="15.75" customHeight="1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</row>
    <row r="823" ht="15.75" customHeight="1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</row>
    <row r="824" ht="15.75" customHeight="1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</row>
    <row r="825" ht="15.75" customHeight="1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</row>
    <row r="826" ht="15.75" customHeight="1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</row>
    <row r="827" ht="15.75" customHeight="1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</row>
    <row r="828" ht="15.75" customHeight="1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</row>
    <row r="829" ht="15.75" customHeight="1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</row>
    <row r="830" ht="15.75" customHeight="1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</row>
    <row r="831" ht="15.75" customHeight="1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</row>
    <row r="832" ht="15.75" customHeight="1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</row>
    <row r="833" ht="15.75" customHeight="1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</row>
    <row r="834" ht="15.75" customHeight="1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</row>
    <row r="835" ht="15.75" customHeight="1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</row>
    <row r="836" ht="15.75" customHeight="1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</row>
    <row r="837" ht="15.75" customHeight="1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</row>
    <row r="838" ht="15.75" customHeight="1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</row>
    <row r="839" ht="15.75" customHeight="1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</row>
    <row r="840" ht="15.75" customHeight="1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</row>
    <row r="841" ht="15.75" customHeight="1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</row>
    <row r="842" ht="15.75" customHeight="1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</row>
    <row r="843" ht="15.75" customHeight="1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</row>
    <row r="844" ht="15.75" customHeight="1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</row>
    <row r="845" ht="15.75" customHeight="1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</row>
    <row r="846" ht="15.75" customHeight="1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</row>
    <row r="847" ht="15.75" customHeight="1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</row>
    <row r="848" ht="15.75" customHeight="1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</row>
    <row r="849" ht="15.75" customHeight="1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</row>
    <row r="850" ht="15.75" customHeight="1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</row>
    <row r="851" ht="15.75" customHeight="1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</row>
    <row r="852" ht="15.75" customHeight="1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</row>
    <row r="853" ht="15.75" customHeight="1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</row>
    <row r="854" ht="15.75" customHeight="1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</row>
    <row r="855" ht="15.75" customHeight="1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</row>
    <row r="856" ht="15.75" customHeight="1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</row>
    <row r="857" ht="15.75" customHeight="1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</row>
    <row r="858" ht="15.75" customHeight="1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</row>
    <row r="859" ht="15.75" customHeight="1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</row>
    <row r="860" ht="15.75" customHeight="1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</row>
    <row r="861" ht="15.75" customHeight="1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</row>
    <row r="862" ht="15.75" customHeight="1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</row>
    <row r="863" ht="15.75" customHeight="1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</row>
    <row r="864" ht="15.75" customHeight="1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</row>
    <row r="865" ht="15.75" customHeight="1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</row>
    <row r="866" ht="15.75" customHeight="1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</row>
    <row r="867" ht="15.75" customHeight="1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</row>
    <row r="868" ht="15.75" customHeight="1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</row>
    <row r="869" ht="15.75" customHeight="1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</row>
    <row r="870" ht="15.75" customHeight="1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</row>
    <row r="871" ht="15.75" customHeight="1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</row>
    <row r="872" ht="15.75" customHeight="1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</row>
    <row r="873" ht="15.75" customHeight="1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</row>
    <row r="874" ht="15.75" customHeight="1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</row>
    <row r="875" ht="15.75" customHeight="1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</row>
    <row r="876" ht="15.75" customHeight="1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</row>
    <row r="877" ht="15.75" customHeight="1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</row>
    <row r="878" ht="15.75" customHeight="1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</row>
    <row r="879" ht="15.75" customHeight="1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</row>
    <row r="880" ht="15.75" customHeight="1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</row>
    <row r="881" ht="15.75" customHeight="1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</row>
    <row r="882" ht="15.75" customHeight="1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</row>
    <row r="883" ht="15.75" customHeight="1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</row>
    <row r="884" ht="15.75" customHeight="1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</row>
    <row r="885" ht="15.75" customHeight="1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</row>
    <row r="886" ht="15.75" customHeight="1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</row>
    <row r="887" ht="15.75" customHeight="1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</row>
    <row r="888" ht="15.75" customHeight="1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</row>
    <row r="889" ht="15.75" customHeight="1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</row>
    <row r="890" ht="15.75" customHeight="1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</row>
    <row r="891" ht="15.75" customHeight="1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</row>
    <row r="892" ht="15.75" customHeight="1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</row>
    <row r="893" ht="15.75" customHeight="1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</row>
    <row r="894" ht="15.75" customHeight="1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</row>
    <row r="895" ht="15.75" customHeight="1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</row>
    <row r="896" ht="15.75" customHeight="1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</row>
    <row r="897" ht="15.75" customHeight="1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</row>
    <row r="898" ht="15.75" customHeight="1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</row>
    <row r="899" ht="15.75" customHeight="1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</row>
    <row r="900" ht="15.75" customHeight="1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</row>
    <row r="901" ht="15.75" customHeight="1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</row>
    <row r="902" ht="15.75" customHeight="1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</row>
    <row r="903" ht="15.75" customHeight="1">
      <c r="A903" s="121"/>
      <c r="B903" s="121"/>
      <c r="C903" s="1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</row>
    <row r="904" ht="15.75" customHeight="1">
      <c r="A904" s="121"/>
      <c r="B904" s="121"/>
      <c r="C904" s="1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</row>
    <row r="905" ht="15.75" customHeight="1">
      <c r="A905" s="121"/>
      <c r="B905" s="121"/>
      <c r="C905" s="1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</row>
    <row r="906" ht="15.75" customHeight="1">
      <c r="A906" s="121"/>
      <c r="B906" s="121"/>
      <c r="C906" s="1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</row>
    <row r="907" ht="15.75" customHeight="1">
      <c r="A907" s="121"/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</row>
    <row r="908" ht="15.75" customHeight="1">
      <c r="A908" s="121"/>
      <c r="B908" s="121"/>
      <c r="C908" s="1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</row>
    <row r="909" ht="15.75" customHeight="1">
      <c r="A909" s="121"/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</row>
    <row r="910" ht="15.75" customHeight="1">
      <c r="A910" s="121"/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</row>
    <row r="911" ht="15.75" customHeight="1">
      <c r="A911" s="121"/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</row>
    <row r="912" ht="15.75" customHeight="1">
      <c r="A912" s="121"/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</row>
    <row r="913" ht="15.75" customHeight="1">
      <c r="A913" s="121"/>
      <c r="B913" s="121"/>
      <c r="C913" s="1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</row>
    <row r="914" ht="15.75" customHeight="1">
      <c r="A914" s="121"/>
      <c r="B914" s="121"/>
      <c r="C914" s="1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</row>
    <row r="915" ht="15.75" customHeight="1">
      <c r="A915" s="121"/>
      <c r="B915" s="121"/>
      <c r="C915" s="1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</row>
    <row r="916" ht="15.75" customHeight="1">
      <c r="A916" s="121"/>
      <c r="B916" s="121"/>
      <c r="C916" s="1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</row>
    <row r="917" ht="15.75" customHeight="1">
      <c r="A917" s="121"/>
      <c r="B917" s="121"/>
      <c r="C917" s="1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</row>
    <row r="918" ht="15.75" customHeight="1">
      <c r="A918" s="121"/>
      <c r="B918" s="121"/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</row>
    <row r="919" ht="15.75" customHeight="1">
      <c r="A919" s="121"/>
      <c r="B919" s="121"/>
      <c r="C919" s="1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</row>
    <row r="920" ht="15.75" customHeight="1">
      <c r="A920" s="121"/>
      <c r="B920" s="121"/>
      <c r="C920" s="1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</row>
    <row r="921" ht="15.75" customHeight="1">
      <c r="A921" s="121"/>
      <c r="B921" s="121"/>
      <c r="C921" s="1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</row>
    <row r="922" ht="15.75" customHeight="1">
      <c r="A922" s="121"/>
      <c r="B922" s="121"/>
      <c r="C922" s="1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</row>
    <row r="923" ht="15.75" customHeight="1">
      <c r="A923" s="121"/>
      <c r="B923" s="121"/>
      <c r="C923" s="1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</row>
    <row r="924" ht="15.75" customHeight="1">
      <c r="A924" s="121"/>
      <c r="B924" s="121"/>
      <c r="C924" s="1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</row>
    <row r="925" ht="15.75" customHeight="1">
      <c r="A925" s="121"/>
      <c r="B925" s="121"/>
      <c r="C925" s="1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</row>
    <row r="926" ht="15.75" customHeight="1">
      <c r="A926" s="121"/>
      <c r="B926" s="121"/>
      <c r="C926" s="1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</row>
    <row r="927" ht="15.75" customHeight="1">
      <c r="A927" s="121"/>
      <c r="B927" s="121"/>
      <c r="C927" s="1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</row>
    <row r="928" ht="15.75" customHeight="1">
      <c r="A928" s="121"/>
      <c r="B928" s="121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</row>
    <row r="929" ht="15.75" customHeight="1">
      <c r="A929" s="121"/>
      <c r="B929" s="121"/>
      <c r="C929" s="1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</row>
    <row r="930" ht="15.75" customHeight="1">
      <c r="A930" s="121"/>
      <c r="B930" s="121"/>
      <c r="C930" s="1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</row>
    <row r="931" ht="15.75" customHeight="1">
      <c r="A931" s="121"/>
      <c r="B931" s="121"/>
      <c r="C931" s="1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</row>
    <row r="932" ht="15.75" customHeight="1">
      <c r="A932" s="121"/>
      <c r="B932" s="121"/>
      <c r="C932" s="1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</row>
    <row r="933" ht="15.75" customHeight="1">
      <c r="A933" s="121"/>
      <c r="B933" s="121"/>
      <c r="C933" s="1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</row>
    <row r="934" ht="15.75" customHeight="1">
      <c r="A934" s="121"/>
      <c r="B934" s="121"/>
      <c r="C934" s="1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</row>
    <row r="935" ht="15.75" customHeight="1">
      <c r="A935" s="121"/>
      <c r="B935" s="121"/>
      <c r="C935" s="1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</row>
    <row r="936" ht="15.75" customHeight="1">
      <c r="A936" s="121"/>
      <c r="B936" s="121"/>
      <c r="C936" s="1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</row>
    <row r="937" ht="15.75" customHeight="1">
      <c r="A937" s="121"/>
      <c r="B937" s="121"/>
      <c r="C937" s="1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</row>
    <row r="938" ht="15.75" customHeight="1">
      <c r="A938" s="121"/>
      <c r="B938" s="121"/>
      <c r="C938" s="1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</row>
    <row r="939" ht="15.75" customHeight="1">
      <c r="A939" s="121"/>
      <c r="B939" s="121"/>
      <c r="C939" s="1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</row>
    <row r="940" ht="15.75" customHeight="1">
      <c r="A940" s="121"/>
      <c r="B940" s="121"/>
      <c r="C940" s="1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</row>
    <row r="941" ht="15.75" customHeight="1">
      <c r="A941" s="121"/>
      <c r="B941" s="121"/>
      <c r="C941" s="1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</row>
    <row r="942" ht="15.75" customHeight="1">
      <c r="A942" s="121"/>
      <c r="B942" s="121"/>
      <c r="C942" s="1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</row>
    <row r="943" ht="15.75" customHeight="1">
      <c r="A943" s="121"/>
      <c r="B943" s="121"/>
      <c r="C943" s="1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</row>
    <row r="944" ht="15.75" customHeight="1">
      <c r="A944" s="121"/>
      <c r="B944" s="121"/>
      <c r="C944" s="1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</row>
    <row r="945" ht="15.75" customHeight="1">
      <c r="A945" s="121"/>
      <c r="B945" s="121"/>
      <c r="C945" s="1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</row>
    <row r="946" ht="15.75" customHeight="1">
      <c r="A946" s="121"/>
      <c r="B946" s="121"/>
      <c r="C946" s="1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</row>
    <row r="947" ht="15.75" customHeight="1">
      <c r="A947" s="121"/>
      <c r="B947" s="121"/>
      <c r="C947" s="1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</row>
    <row r="948" ht="15.75" customHeight="1">
      <c r="A948" s="121"/>
      <c r="B948" s="121"/>
      <c r="C948" s="1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</row>
    <row r="949" ht="15.75" customHeight="1">
      <c r="A949" s="121"/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</row>
    <row r="950" ht="15.75" customHeight="1">
      <c r="A950" s="121"/>
      <c r="B950" s="121"/>
      <c r="C950" s="121"/>
      <c r="D950" s="121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</row>
    <row r="951" ht="15.75" customHeight="1">
      <c r="A951" s="121"/>
      <c r="B951" s="121"/>
      <c r="C951" s="121"/>
      <c r="D951" s="121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</row>
    <row r="952" ht="15.75" customHeight="1">
      <c r="A952" s="121"/>
      <c r="B952" s="121"/>
      <c r="C952" s="121"/>
      <c r="D952" s="121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</row>
    <row r="953" ht="15.75" customHeight="1">
      <c r="A953" s="121"/>
      <c r="B953" s="121"/>
      <c r="C953" s="121"/>
      <c r="D953" s="121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</row>
    <row r="954" ht="15.75" customHeight="1">
      <c r="A954" s="121"/>
      <c r="B954" s="121"/>
      <c r="C954" s="121"/>
      <c r="D954" s="121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</row>
    <row r="955" ht="15.75" customHeight="1">
      <c r="A955" s="121"/>
      <c r="B955" s="121"/>
      <c r="C955" s="121"/>
      <c r="D955" s="121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</row>
    <row r="956" ht="15.75" customHeight="1">
      <c r="A956" s="121"/>
      <c r="B956" s="121"/>
      <c r="C956" s="121"/>
      <c r="D956" s="121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</row>
    <row r="957" ht="15.75" customHeight="1">
      <c r="A957" s="121"/>
      <c r="B957" s="121"/>
      <c r="C957" s="121"/>
      <c r="D957" s="121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</row>
    <row r="958" ht="15.75" customHeight="1">
      <c r="A958" s="121"/>
      <c r="B958" s="121"/>
      <c r="C958" s="121"/>
      <c r="D958" s="121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</row>
    <row r="959" ht="15.75" customHeight="1">
      <c r="A959" s="121"/>
      <c r="B959" s="121"/>
      <c r="C959" s="121"/>
      <c r="D959" s="121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</row>
    <row r="960" ht="15.75" customHeight="1">
      <c r="A960" s="121"/>
      <c r="B960" s="121"/>
      <c r="C960" s="121"/>
      <c r="D960" s="121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</row>
    <row r="961" ht="15.75" customHeight="1">
      <c r="A961" s="121"/>
      <c r="B961" s="121"/>
      <c r="C961" s="121"/>
      <c r="D961" s="121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</row>
    <row r="962" ht="15.75" customHeight="1">
      <c r="A962" s="121"/>
      <c r="B962" s="121"/>
      <c r="C962" s="121"/>
      <c r="D962" s="121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</row>
    <row r="963" ht="15.75" customHeight="1">
      <c r="A963" s="121"/>
      <c r="B963" s="121"/>
      <c r="C963" s="121"/>
      <c r="D963" s="121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</row>
    <row r="964" ht="15.75" customHeight="1">
      <c r="A964" s="121"/>
      <c r="B964" s="121"/>
      <c r="C964" s="121"/>
      <c r="D964" s="121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</row>
    <row r="965" ht="15.75" customHeight="1">
      <c r="A965" s="121"/>
      <c r="B965" s="121"/>
      <c r="C965" s="1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</row>
    <row r="966" ht="15.75" customHeight="1">
      <c r="A966" s="121"/>
      <c r="B966" s="121"/>
      <c r="C966" s="121"/>
      <c r="D966" s="121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</row>
    <row r="967" ht="15.75" customHeight="1">
      <c r="A967" s="121"/>
      <c r="B967" s="121"/>
      <c r="C967" s="121"/>
      <c r="D967" s="121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</row>
    <row r="968" ht="15.75" customHeight="1">
      <c r="A968" s="121"/>
      <c r="B968" s="121"/>
      <c r="C968" s="121"/>
      <c r="D968" s="121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</row>
    <row r="969" ht="15.75" customHeight="1">
      <c r="A969" s="121"/>
      <c r="B969" s="121"/>
      <c r="C969" s="121"/>
      <c r="D969" s="121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</row>
    <row r="970" ht="15.75" customHeight="1">
      <c r="A970" s="121"/>
      <c r="B970" s="121"/>
      <c r="C970" s="121"/>
      <c r="D970" s="121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</row>
    <row r="971" ht="15.75" customHeight="1">
      <c r="A971" s="121"/>
      <c r="B971" s="121"/>
      <c r="C971" s="121"/>
      <c r="D971" s="121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</row>
    <row r="972" ht="15.75" customHeight="1">
      <c r="A972" s="121"/>
      <c r="B972" s="121"/>
      <c r="C972" s="121"/>
      <c r="D972" s="121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</row>
    <row r="973" ht="15.75" customHeight="1">
      <c r="A973" s="121"/>
      <c r="B973" s="121"/>
      <c r="C973" s="121"/>
      <c r="D973" s="121"/>
      <c r="E973" s="121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</row>
    <row r="974" ht="15.75" customHeight="1">
      <c r="A974" s="121"/>
      <c r="B974" s="121"/>
      <c r="C974" s="121"/>
      <c r="D974" s="121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</row>
    <row r="975" ht="15.75" customHeight="1">
      <c r="A975" s="121"/>
      <c r="B975" s="121"/>
      <c r="C975" s="121"/>
      <c r="D975" s="121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</row>
    <row r="976" ht="15.75" customHeight="1">
      <c r="A976" s="121"/>
      <c r="B976" s="121"/>
      <c r="C976" s="121"/>
      <c r="D976" s="121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</row>
    <row r="977" ht="15.75" customHeight="1">
      <c r="A977" s="121"/>
      <c r="B977" s="121"/>
      <c r="C977" s="121"/>
      <c r="D977" s="121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</row>
    <row r="978" ht="15.75" customHeight="1">
      <c r="A978" s="121"/>
      <c r="B978" s="121"/>
      <c r="C978" s="121"/>
      <c r="D978" s="121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</row>
    <row r="979" ht="15.75" customHeight="1">
      <c r="A979" s="121"/>
      <c r="B979" s="121"/>
      <c r="C979" s="121"/>
      <c r="D979" s="121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</row>
    <row r="980" ht="15.75" customHeight="1">
      <c r="A980" s="121"/>
      <c r="B980" s="121"/>
      <c r="C980" s="121"/>
      <c r="D980" s="121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</row>
    <row r="981" ht="15.75" customHeight="1">
      <c r="A981" s="121"/>
      <c r="B981" s="121"/>
      <c r="C981" s="121"/>
      <c r="D981" s="121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</row>
    <row r="982" ht="15.75" customHeight="1">
      <c r="A982" s="121"/>
      <c r="B982" s="121"/>
      <c r="C982" s="121"/>
      <c r="D982" s="121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</row>
    <row r="983" ht="15.75" customHeight="1">
      <c r="A983" s="121"/>
      <c r="B983" s="121"/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</row>
    <row r="984" ht="15.75" customHeight="1">
      <c r="A984" s="121"/>
      <c r="B984" s="121"/>
      <c r="C984" s="121"/>
      <c r="D984" s="121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</row>
    <row r="985" ht="15.75" customHeight="1">
      <c r="A985" s="121"/>
      <c r="B985" s="121"/>
      <c r="C985" s="121"/>
      <c r="D985" s="121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</row>
    <row r="986" ht="15.75" customHeight="1">
      <c r="A986" s="121"/>
      <c r="B986" s="121"/>
      <c r="C986" s="121"/>
      <c r="D986" s="121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</row>
    <row r="987" ht="15.75" customHeight="1">
      <c r="A987" s="121"/>
      <c r="B987" s="121"/>
      <c r="C987" s="121"/>
      <c r="D987" s="121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</row>
    <row r="988" ht="15.75" customHeight="1">
      <c r="A988" s="121"/>
      <c r="B988" s="121"/>
      <c r="C988" s="121"/>
      <c r="D988" s="121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</row>
    <row r="989" ht="15.75" customHeight="1">
      <c r="A989" s="121"/>
      <c r="B989" s="121"/>
      <c r="C989" s="121"/>
      <c r="D989" s="121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</row>
    <row r="990" ht="15.75" customHeight="1">
      <c r="A990" s="121"/>
      <c r="B990" s="121"/>
      <c r="C990" s="121"/>
      <c r="D990" s="121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</row>
    <row r="991" ht="15.75" customHeight="1">
      <c r="A991" s="121"/>
      <c r="B991" s="121"/>
      <c r="C991" s="121"/>
      <c r="D991" s="121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</row>
    <row r="992" ht="15.75" customHeight="1">
      <c r="A992" s="121"/>
      <c r="B992" s="121"/>
      <c r="C992" s="121"/>
      <c r="D992" s="121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</row>
    <row r="993" ht="15.75" customHeight="1">
      <c r="A993" s="121"/>
      <c r="B993" s="121"/>
      <c r="C993" s="121"/>
      <c r="D993" s="121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</row>
    <row r="994" ht="15.75" customHeight="1">
      <c r="A994" s="121"/>
      <c r="B994" s="121"/>
      <c r="C994" s="121"/>
      <c r="D994" s="121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</row>
    <row r="995" ht="15.75" customHeight="1">
      <c r="A995" s="121"/>
      <c r="B995" s="121"/>
      <c r="C995" s="121"/>
      <c r="D995" s="121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</row>
    <row r="996" ht="15.75" customHeight="1">
      <c r="A996" s="121"/>
      <c r="B996" s="121"/>
      <c r="C996" s="121"/>
      <c r="D996" s="121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</row>
    <row r="997" ht="15.75" customHeight="1">
      <c r="A997" s="121"/>
      <c r="B997" s="121"/>
      <c r="C997" s="121"/>
      <c r="D997" s="121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</row>
    <row r="998" ht="15.75" customHeight="1">
      <c r="A998" s="121"/>
      <c r="B998" s="121"/>
      <c r="C998" s="121"/>
      <c r="D998" s="121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</row>
    <row r="999" ht="15.75" customHeight="1">
      <c r="A999" s="121"/>
      <c r="B999" s="121"/>
      <c r="C999" s="121"/>
      <c r="D999" s="121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</row>
    <row r="1000" ht="15.75" customHeight="1">
      <c r="A1000" s="121"/>
      <c r="B1000" s="121"/>
      <c r="C1000" s="121"/>
      <c r="D1000" s="121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2016-02-29T13:14:00Z</dcterms:created>
  <dc:creator>Mahesh</dc:creator>
</cp:coreProperties>
</file>